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SCAN\"/>
    </mc:Choice>
  </mc:AlternateContent>
  <bookViews>
    <workbookView xWindow="0" yWindow="0" windowWidth="28800" windowHeight="12600"/>
  </bookViews>
  <sheets>
    <sheet name="Sažetak" sheetId="1" r:id="rId1"/>
    <sheet name="2 Prihodi i rashodi-EKON. KL" sheetId="2" r:id="rId2"/>
    <sheet name="3 Prihodi i rashodi po IZVORIMA" sheetId="3" r:id="rId3"/>
    <sheet name="4.Rashodi prema FUNK. KL" sheetId="4" r:id="rId4"/>
    <sheet name="5.Račun financiranja-EKON. KL" sheetId="5" r:id="rId5"/>
    <sheet name="6.Račun financiranja poIZVORIMA" sheetId="6" r:id="rId6"/>
    <sheet name="7.POSEBAN DIO" sheetId="7" r:id="rId7"/>
  </sheets>
  <externalReferences>
    <externalReference r:id="rId8"/>
  </externalReferences>
  <definedNames>
    <definedName name="_xlnm.Print_Area" localSheetId="6">'7.POSEBAN DIO'!$A$1:$H$77</definedName>
    <definedName name="_xlnm.Print_Area" localSheetId="0">Sažetak!$A$1:$M$37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6" i="1"/>
  <c r="J24" i="1"/>
  <c r="I24" i="1"/>
  <c r="H24" i="1"/>
  <c r="G24" i="1"/>
  <c r="J23" i="1"/>
  <c r="I23" i="1"/>
  <c r="H23" i="1"/>
  <c r="H25" i="1" s="1"/>
  <c r="H28" i="1" s="1"/>
  <c r="G23" i="1"/>
  <c r="G25" i="1" s="1"/>
  <c r="G28" i="1" s="1"/>
  <c r="J15" i="1"/>
  <c r="I15" i="1"/>
  <c r="H15" i="1"/>
  <c r="G15" i="1"/>
  <c r="J14" i="1"/>
  <c r="I14" i="1"/>
  <c r="I16" i="1" s="1"/>
  <c r="H14" i="1"/>
  <c r="G14" i="1"/>
  <c r="J12" i="1"/>
  <c r="I12" i="1"/>
  <c r="H12" i="1"/>
  <c r="G12" i="1"/>
  <c r="J11" i="1"/>
  <c r="I11" i="1"/>
  <c r="I13" i="1" s="1"/>
  <c r="H11" i="1"/>
  <c r="H13" i="1" s="1"/>
  <c r="G11" i="1"/>
  <c r="L21" i="1"/>
  <c r="K21" i="1"/>
  <c r="J21" i="1"/>
  <c r="I21" i="1"/>
  <c r="H21" i="1"/>
  <c r="G21" i="1"/>
  <c r="L15" i="1" l="1"/>
  <c r="L23" i="1"/>
  <c r="G16" i="1"/>
  <c r="G13" i="1"/>
  <c r="G17" i="1" s="1"/>
  <c r="G29" i="1" s="1"/>
  <c r="L11" i="1"/>
  <c r="I25" i="1"/>
  <c r="I28" i="1" s="1"/>
  <c r="J16" i="1"/>
  <c r="L16" i="1" s="1"/>
  <c r="L12" i="1"/>
  <c r="H16" i="1"/>
  <c r="H17" i="1" s="1"/>
  <c r="H29" i="1" s="1"/>
  <c r="L24" i="1"/>
  <c r="K16" i="1"/>
  <c r="I17" i="1"/>
  <c r="K12" i="1"/>
  <c r="L14" i="1"/>
  <c r="K24" i="1"/>
  <c r="K14" i="1"/>
  <c r="J25" i="1"/>
  <c r="J13" i="1"/>
  <c r="K11" i="1"/>
  <c r="K15" i="1"/>
  <c r="K23" i="1"/>
  <c r="I29" i="1" l="1"/>
  <c r="L25" i="1"/>
  <c r="K25" i="1"/>
  <c r="J28" i="1"/>
  <c r="L13" i="1"/>
  <c r="K13" i="1"/>
  <c r="J17" i="1"/>
  <c r="J29" i="1" l="1"/>
  <c r="K17" i="1"/>
  <c r="L28" i="1"/>
</calcChain>
</file>

<file path=xl/sharedStrings.xml><?xml version="1.0" encoding="utf-8"?>
<sst xmlns="http://schemas.openxmlformats.org/spreadsheetml/2006/main" count="370" uniqueCount="195">
  <si>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</si>
  <si>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</si>
  <si>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</si>
  <si>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</si>
  <si>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</si>
  <si>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</si>
  <si>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</si>
  <si>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</si>
  <si>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</si>
  <si>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</si>
  <si>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</si>
  <si>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</si>
  <si>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</si>
  <si>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</si>
  <si>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</si>
  <si>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</si>
  <si>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</si>
  <si>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</si>
  <si>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</si>
  <si>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</si>
  <si>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</si>
  <si>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</si>
  <si>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</si>
  <si>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</si>
  <si>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</si>
  <si>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>INDEKS
(5)/(2)</t>
  </si>
  <si>
    <t>INDEKS
(5)/(4)</t>
  </si>
  <si>
    <t xml:space="preserve">
OSTVARENJE/IZVRŠENJE 
01.2024. - 06.2024.</t>
  </si>
  <si>
    <t xml:space="preserve">
TEKUĆI PLAN 
2025.</t>
  </si>
  <si>
    <t xml:space="preserve">
OSTVARENJE/IZVRŠENJE 
01.2025. - 06.2025.</t>
  </si>
  <si>
    <t xml:space="preserve">
INDEKS
(5)/(2)</t>
  </si>
  <si>
    <t xml:space="preserve">
INDEKS
(5)/(4)</t>
  </si>
  <si>
    <t>OSTVARENJE/IZVRŠENJE 
01.2024. - 06.2024.</t>
  </si>
  <si>
    <t>TEKUĆI PLAN 
2025.</t>
  </si>
  <si>
    <t>OSTVARENJE/IZVRŠENJE 
01.2025. - 06.2025.</t>
  </si>
  <si>
    <t>PRIHODI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</si>
  <si>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</si>
  <si>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</si>
  <si>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</si>
  <si>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</si>
  <si>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</si>
  <si>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</si>
  <si>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</si>
  <si>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</si>
  <si>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Prihodi iz proračuna</t>
  </si>
  <si>
    <t>Prihodi od nadležnog proračuna za financiranje izdataka</t>
  </si>
  <si>
    <t xml:space="preserve">67 </t>
  </si>
  <si>
    <t xml:space="preserve">671 </t>
  </si>
  <si>
    <t xml:space="preserve">6711 </t>
  </si>
  <si>
    <t xml:space="preserve">6712 </t>
  </si>
  <si>
    <t xml:space="preserve">6714 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</si>
  <si>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</si>
  <si>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</si>
  <si>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</si>
  <si>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</si>
  <si>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</si>
  <si>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</si>
  <si>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</si>
  <si>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</si>
  <si>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</si>
  <si>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</si>
  <si>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</si>
  <si>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</si>
  <si>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</si>
  <si>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</si>
  <si>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</si>
  <si>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</si>
  <si>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</si>
  <si>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</si>
  <si>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</si>
  <si>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</si>
  <si>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</si>
  <si>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</si>
  <si>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</si>
  <si>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</si>
  <si>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</si>
  <si>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</si>
  <si>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</si>
  <si>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</si>
  <si>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</si>
  <si>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</si>
  <si>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</si>
  <si>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</si>
  <si>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</si>
  <si>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</si>
  <si>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</si>
  <si>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</si>
  <si>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</si>
  <si>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</si>
  <si>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</si>
  <si>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</si>
  <si>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</si>
  <si>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</si>
  <si>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</si>
  <si>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</si>
  <si>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</si>
  <si>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</si>
  <si>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</si>
  <si>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</si>
  <si>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</si>
  <si>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</si>
  <si>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</si>
  <si>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</si>
  <si>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</si>
  <si>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</si>
  <si>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</si>
  <si>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</si>
  <si>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</si>
  <si>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</si>
  <si>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</si>
  <si>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</si>
  <si>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</si>
  <si>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</si>
  <si>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</si>
  <si>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</si>
  <si>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</si>
  <si>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</si>
  <si>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</si>
  <si>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</si>
  <si>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</si>
  <si>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</si>
  <si>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</si>
  <si>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</si>
  <si>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</si>
  <si>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</si>
  <si>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</si>
  <si>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</si>
  <si>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3433</t>
  </si>
  <si>
    <t>Zatezne kamate</t>
  </si>
  <si>
    <t>36</t>
  </si>
  <si>
    <t>Pomoći dane u inozemstvo i unutar općeg proračuna</t>
  </si>
  <si>
    <t>363</t>
  </si>
  <si>
    <t>Pomoći drugom proračunu i izvanproračunskim korisnicima</t>
  </si>
  <si>
    <t>3631</t>
  </si>
  <si>
    <t>Tekuće pomoći drugom proračunu i izvanproračunskim korisnicima</t>
  </si>
  <si>
    <t>38</t>
  </si>
  <si>
    <t>Rashodi za donacije, kazne, naknade šteta i kapitalne pomoći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</si>
  <si>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</si>
  <si>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</si>
  <si>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</si>
  <si>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</si>
  <si>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</si>
  <si>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</si>
  <si>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</si>
  <si>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</si>
  <si>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</si>
  <si>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</si>
  <si>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</si>
  <si>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</si>
  <si>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</si>
  <si>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</si>
  <si>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</si>
  <si>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</si>
  <si>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</si>
  <si>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</si>
  <si>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IZVJEŠTAJ O PRIHODIMA I RASHODIMA PREMA IZVORIMA FINANCIRANJA</t>
  </si>
  <si>
    <t>1 Opći prihodi i primici</t>
  </si>
  <si>
    <t>11 Opći prihodi i primici</t>
  </si>
  <si>
    <t>5 Pomoći</t>
  </si>
  <si>
    <t>51 Pomoći EU</t>
  </si>
  <si>
    <t>RASHODI</t>
  </si>
  <si>
    <t>IZVJEŠTAJ O RASHODIMA PREMA FUNKCIJSKOJ KLASIFIKACIJI</t>
  </si>
  <si>
    <t>UKUPNO RASHODI</t>
  </si>
  <si>
    <t>01</t>
  </si>
  <si>
    <t>Opće javne usluge</t>
  </si>
  <si>
    <t>016</t>
  </si>
  <si>
    <t>Opće javne usluge koje nisu drugdje svrstane</t>
  </si>
  <si>
    <t>IZVJEŠTAJ RAČUNA FINANCIRANJA PREMA EKONOMSKOJ KLASIFIKACIJI</t>
  </si>
  <si>
    <t>IZVJEŠTAJ RAČUNA FINANCIRANJA PREMA IZVORIMA FINANCIRANJA</t>
  </si>
  <si>
    <t>II. POSEBNI DIO</t>
  </si>
  <si>
    <t>IZVJEŠTAJ PO PROGRAMSKOJ KLASIFIKACIJI</t>
  </si>
  <si>
    <t>INDEKS
(4)/(3)</t>
  </si>
  <si>
    <t>01205</t>
  </si>
  <si>
    <t>Državno izborno povjerenstvo Republike Hrvatske</t>
  </si>
  <si>
    <t>11</t>
  </si>
  <si>
    <t>Opći prihodi i primici</t>
  </si>
  <si>
    <t>21</t>
  </si>
  <si>
    <t>POLITIČKI SUSTAV</t>
  </si>
  <si>
    <t>2124</t>
  </si>
  <si>
    <t>PROVEDBA IZBORA I REFERENDUMA</t>
  </si>
  <si>
    <t>A896001</t>
  </si>
  <si>
    <t>PROVEDBA IZBORA</t>
  </si>
  <si>
    <t>A896002</t>
  </si>
  <si>
    <t>ADMINISTRACIJA I UPRAVLJANJE</t>
  </si>
  <si>
    <t>A896006</t>
  </si>
  <si>
    <t>PROVEDBA REFERENDUMA</t>
  </si>
  <si>
    <t>K896003</t>
  </si>
  <si>
    <t>INFORMATIZACIJA DRŽAVNOG IZBORNOG POVJERENSTVA REPUBLIKE HRVATSKE</t>
  </si>
  <si>
    <t>Prihodi iz nadležnog proračuna za financiranje rashoda poslovanja</t>
  </si>
  <si>
    <t>Prihodi iz nadležnog proračuna za financiranje rashoda za nabavu nefinacijske imovine</t>
  </si>
  <si>
    <t xml:space="preserve">
IZVORNI PLAN  
2025.</t>
  </si>
  <si>
    <t xml:space="preserve">IZVORNI PLAN  
2025.  </t>
  </si>
  <si>
    <t xml:space="preserve">IZVORNI PLAN 
2025.  </t>
  </si>
  <si>
    <t>IZVORNI PLAN  
2025.</t>
  </si>
  <si>
    <t>IZVORNI PLAN 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</si>
</sst>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4" fillId="3" borderId="6" applyNumberFormat="0" applyProtection="0">
      <alignment horizontal="left" vertical="center" indent="1"/>
    </xf>
    <xf numFmtId="4" fontId="10" fillId="4" borderId="6" applyNumberFormat="0" applyProtection="0">
      <alignment vertical="center"/>
    </xf>
    <xf numFmtId="0" fontId="8" fillId="5" borderId="6" applyNumberFormat="0" applyProtection="0">
      <alignment horizontal="left" vertical="center" indent="1"/>
    </xf>
    <xf numFmtId="0" fontId="11" fillId="3" borderId="6" applyNumberFormat="0" applyProtection="0">
      <alignment horizontal="center" vertical="center"/>
    </xf>
    <xf numFmtId="0" fontId="9" fillId="0" borderId="6" applyNumberFormat="0" applyProtection="0">
      <alignment horizontal="left" vertical="center" wrapText="1" justifyLastLine="1"/>
    </xf>
    <xf numFmtId="4" fontId="12" fillId="0" borderId="6" applyNumberFormat="0" applyProtection="0">
      <alignment horizontal="right" vertical="center"/>
    </xf>
    <xf numFmtId="0" fontId="9" fillId="0" borderId="6" applyNumberFormat="0" applyProtection="0">
      <alignment horizontal="left" vertical="center" wrapText="1"/>
    </xf>
    <xf numFmtId="0" fontId="9" fillId="0" borderId="6" applyNumberFormat="0" applyProtection="0">
      <alignment horizontal="left" vertical="center" wrapText="1"/>
    </xf>
    <xf numFmtId="0" fontId="13" fillId="0" borderId="6" applyNumberFormat="0" applyProtection="0">
      <alignment horizontal="left" vertical="center" wrapText="1"/>
    </xf>
    <xf numFmtId="4" fontId="10" fillId="4" borderId="6" applyNumberFormat="0" applyProtection="0">
      <alignment horizontal="left" vertical="center" indent="1"/>
    </xf>
    <xf numFmtId="4" fontId="22" fillId="6" borderId="6" applyNumberFormat="0" applyProtection="0">
      <alignment horizontal="right" vertical="center"/>
    </xf>
    <xf numFmtId="0" fontId="13" fillId="7" borderId="6" applyNumberFormat="0" applyProtection="0">
      <alignment horizontal="left" vertical="center" indent="1"/>
    </xf>
  </cellStyleXfs>
  <cellXfs count="135">
    <xf numFmtId="0" fontId="0" fillId="0" borderId="0" xfId="0"/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4" fontId="4" fillId="0" borderId="2" xfId="1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7" fillId="0" borderId="0" xfId="1" applyNumberFormat="1" applyFont="1"/>
    <xf numFmtId="4" fontId="5" fillId="0" borderId="2" xfId="1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center" vertical="center" wrapText="1"/>
    </xf>
    <xf numFmtId="3" fontId="3" fillId="0" borderId="0" xfId="1" applyNumberFormat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4" fontId="5" fillId="0" borderId="0" xfId="3" applyNumberFormat="1" applyFont="1" applyFill="1" applyBorder="1">
      <alignment vertical="center"/>
    </xf>
    <xf numFmtId="3" fontId="5" fillId="0" borderId="0" xfId="3" applyNumberFormat="1" applyFont="1" applyFill="1" applyBorder="1">
      <alignment vertical="center"/>
    </xf>
    <xf numFmtId="0" fontId="2" fillId="0" borderId="0" xfId="1" applyFont="1" applyFill="1" applyAlignment="1">
      <alignment vertical="center" wrapText="1"/>
    </xf>
    <xf numFmtId="0" fontId="14" fillId="0" borderId="0" xfId="0" applyFont="1" applyFill="1"/>
    <xf numFmtId="4" fontId="14" fillId="0" borderId="0" xfId="0" applyNumberFormat="1" applyFont="1" applyFill="1"/>
    <xf numFmtId="3" fontId="14" fillId="0" borderId="0" xfId="0" applyNumberFormat="1" applyFont="1" applyFill="1"/>
    <xf numFmtId="4" fontId="16" fillId="0" borderId="1" xfId="1" applyNumberFormat="1" applyFont="1" applyBorder="1" applyAlignment="1">
      <alignment horizontal="right" vertical="center"/>
    </xf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0" fontId="8" fillId="0" borderId="0" xfId="0" applyFont="1" applyFill="1"/>
    <xf numFmtId="4" fontId="17" fillId="2" borderId="7" xfId="2" applyNumberFormat="1" applyFont="1" applyFill="1" applyBorder="1" applyAlignment="1">
      <alignment horizontal="center" vertical="center" wrapText="1" justifyLastLine="1"/>
    </xf>
    <xf numFmtId="0" fontId="8" fillId="0" borderId="0" xfId="0" applyFont="1" applyFill="1" applyAlignment="1">
      <alignment horizontal="center" vertical="center"/>
    </xf>
    <xf numFmtId="3" fontId="18" fillId="2" borderId="4" xfId="0" applyNumberFormat="1" applyFont="1" applyFill="1" applyBorder="1" applyAlignment="1">
      <alignment horizontal="center" vertical="center" wrapText="1" justifyLastLine="1"/>
    </xf>
    <xf numFmtId="1" fontId="18" fillId="2" borderId="4" xfId="0" applyNumberFormat="1" applyFont="1" applyFill="1" applyBorder="1" applyAlignment="1">
      <alignment horizontal="center" vertical="center"/>
    </xf>
    <xf numFmtId="3" fontId="18" fillId="2" borderId="4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4" fillId="0" borderId="0" xfId="6" quotePrefix="1" applyFont="1" applyFill="1" applyBorder="1" applyAlignment="1">
      <alignment horizontal="left" vertical="center" wrapText="1" indent="2" justifyLastLine="1"/>
    </xf>
    <xf numFmtId="4" fontId="5" fillId="0" borderId="0" xfId="7" applyNumberFormat="1" applyFont="1" applyFill="1" applyBorder="1">
      <alignment horizontal="right" vertical="center"/>
    </xf>
    <xf numFmtId="3" fontId="5" fillId="0" borderId="0" xfId="7" applyNumberFormat="1" applyFont="1" applyFill="1" applyBorder="1">
      <alignment horizontal="right" vertical="center"/>
    </xf>
    <xf numFmtId="0" fontId="4" fillId="0" borderId="0" xfId="0" applyFont="1" applyFill="1" applyBorder="1"/>
    <xf numFmtId="0" fontId="8" fillId="0" borderId="0" xfId="8" quotePrefix="1" applyFont="1" applyFill="1" applyBorder="1" applyAlignment="1">
      <alignment horizontal="left" vertical="center" wrapText="1" indent="3"/>
    </xf>
    <xf numFmtId="4" fontId="7" fillId="0" borderId="0" xfId="7" applyNumberFormat="1" applyFont="1" applyFill="1" applyBorder="1">
      <alignment horizontal="right" vertical="center"/>
    </xf>
    <xf numFmtId="3" fontId="7" fillId="0" borderId="0" xfId="7" applyNumberFormat="1" applyFont="1" applyFill="1" applyBorder="1">
      <alignment horizontal="right" vertical="center"/>
    </xf>
    <xf numFmtId="0" fontId="8" fillId="0" borderId="0" xfId="0" applyFont="1" applyFill="1" applyBorder="1"/>
    <xf numFmtId="0" fontId="8" fillId="0" borderId="0" xfId="9" quotePrefix="1" applyFont="1" applyFill="1" applyBorder="1" applyAlignment="1">
      <alignment horizontal="left" vertical="center" wrapText="1" indent="4"/>
    </xf>
    <xf numFmtId="0" fontId="7" fillId="0" borderId="0" xfId="7" applyNumberFormat="1" applyFont="1" applyFill="1" applyBorder="1">
      <alignment horizontal="right" vertical="center"/>
    </xf>
    <xf numFmtId="0" fontId="8" fillId="0" borderId="0" xfId="10" quotePrefix="1" applyFont="1" applyFill="1" applyBorder="1" applyAlignment="1">
      <alignment horizontal="left" vertical="center" wrapText="1" indent="5"/>
    </xf>
    <xf numFmtId="0" fontId="8" fillId="0" borderId="0" xfId="0" applyFont="1" applyFill="1" applyAlignment="1">
      <alignment wrapText="1"/>
    </xf>
    <xf numFmtId="3" fontId="8" fillId="0" borderId="0" xfId="0" applyNumberFormat="1" applyFont="1" applyFill="1"/>
    <xf numFmtId="4" fontId="8" fillId="0" borderId="0" xfId="0" applyNumberFormat="1" applyFont="1" applyFill="1"/>
    <xf numFmtId="0" fontId="19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top" wrapText="1" justifyLastLine="1"/>
    </xf>
    <xf numFmtId="0" fontId="14" fillId="0" borderId="0" xfId="0" applyFont="1" applyFill="1" applyBorder="1"/>
    <xf numFmtId="0" fontId="4" fillId="0" borderId="0" xfId="8" quotePrefix="1" applyFont="1" applyFill="1" applyBorder="1" applyAlignment="1">
      <alignment horizontal="left" vertical="center" wrapText="1" indent="3"/>
    </xf>
    <xf numFmtId="0" fontId="4" fillId="0" borderId="0" xfId="8" quotePrefix="1" applyFont="1" applyFill="1" applyBorder="1">
      <alignment horizontal="left" vertical="center" wrapText="1"/>
    </xf>
    <xf numFmtId="0" fontId="5" fillId="0" borderId="0" xfId="7" applyNumberFormat="1" applyFont="1" applyFill="1" applyBorder="1">
      <alignment horizontal="right" vertical="center"/>
    </xf>
    <xf numFmtId="0" fontId="8" fillId="0" borderId="0" xfId="9" quotePrefix="1" applyFont="1" applyFill="1" applyBorder="1">
      <alignment horizontal="left" vertical="center" wrapText="1"/>
    </xf>
    <xf numFmtId="0" fontId="8" fillId="0" borderId="0" xfId="10" quotePrefix="1" applyFont="1" applyFill="1" applyBorder="1">
      <alignment horizontal="left" vertical="center" wrapText="1"/>
    </xf>
    <xf numFmtId="0" fontId="8" fillId="0" borderId="0" xfId="10" quotePrefix="1" applyFont="1" applyFill="1" applyBorder="1" applyAlignment="1">
      <alignment horizontal="left" vertical="center" wrapText="1" indent="6"/>
    </xf>
    <xf numFmtId="0" fontId="4" fillId="0" borderId="0" xfId="6" quotePrefix="1" applyFont="1" applyFill="1" applyBorder="1">
      <alignment horizontal="left" vertical="center" wrapText="1" justifyLastLine="1"/>
    </xf>
    <xf numFmtId="0" fontId="8" fillId="0" borderId="0" xfId="8" quotePrefix="1" applyFont="1" applyFill="1" applyBorder="1">
      <alignment horizontal="left" vertical="center" wrapText="1"/>
    </xf>
    <xf numFmtId="4" fontId="7" fillId="0" borderId="0" xfId="1" applyNumberFormat="1" applyFont="1" applyFill="1" applyAlignment="1">
      <alignment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3" fontId="20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4" fillId="2" borderId="7" xfId="2" applyNumberFormat="1" applyFont="1" applyFill="1" applyBorder="1" applyAlignment="1">
      <alignment horizontal="center" vertical="center" wrapText="1" justifyLastLine="1"/>
    </xf>
    <xf numFmtId="3" fontId="4" fillId="2" borderId="7" xfId="2" applyNumberFormat="1" applyFont="1" applyFill="1" applyBorder="1" applyAlignment="1">
      <alignment horizontal="center" vertical="center" wrapText="1" justifyLastLine="1"/>
    </xf>
    <xf numFmtId="0" fontId="8" fillId="0" borderId="0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 justifyLastLine="1"/>
    </xf>
    <xf numFmtId="0" fontId="14" fillId="0" borderId="0" xfId="0" applyFont="1"/>
    <xf numFmtId="0" fontId="21" fillId="0" borderId="0" xfId="0" applyFont="1" applyFill="1"/>
    <xf numFmtId="4" fontId="5" fillId="2" borderId="2" xfId="1" quotePrefix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vertical="center"/>
    </xf>
    <xf numFmtId="4" fontId="4" fillId="2" borderId="2" xfId="1" applyNumberFormat="1" applyFont="1" applyFill="1" applyBorder="1" applyAlignment="1">
      <alignment vertical="center"/>
    </xf>
    <xf numFmtId="3" fontId="4" fillId="2" borderId="2" xfId="1" applyNumberFormat="1" applyFont="1" applyFill="1" applyBorder="1" applyAlignment="1">
      <alignment vertical="center"/>
    </xf>
    <xf numFmtId="4" fontId="5" fillId="2" borderId="2" xfId="1" applyNumberFormat="1" applyFont="1" applyFill="1" applyBorder="1" applyAlignment="1">
      <alignment horizontal="right"/>
    </xf>
    <xf numFmtId="4" fontId="4" fillId="2" borderId="2" xfId="1" applyNumberFormat="1" applyFont="1" applyFill="1" applyBorder="1" applyAlignment="1">
      <alignment vertical="center" wrapText="1"/>
    </xf>
    <xf numFmtId="3" fontId="4" fillId="2" borderId="2" xfId="1" applyNumberFormat="1" applyFont="1" applyFill="1" applyBorder="1" applyAlignment="1">
      <alignment vertical="center" wrapText="1"/>
    </xf>
    <xf numFmtId="4" fontId="5" fillId="2" borderId="2" xfId="1" applyNumberFormat="1" applyFont="1" applyFill="1" applyBorder="1" applyAlignment="1">
      <alignment horizontal="righ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horizontal="right"/>
    </xf>
    <xf numFmtId="0" fontId="5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center" vertical="center" wrapText="1"/>
    </xf>
    <xf numFmtId="4" fontId="7" fillId="0" borderId="0" xfId="1" applyNumberFormat="1" applyFont="1" applyFill="1"/>
    <xf numFmtId="0" fontId="23" fillId="0" borderId="0" xfId="0" applyFont="1" applyFill="1"/>
    <xf numFmtId="0" fontId="8" fillId="0" borderId="0" xfId="0" applyFont="1" applyFill="1" applyAlignment="1"/>
    <xf numFmtId="4" fontId="7" fillId="0" borderId="0" xfId="3" applyNumberFormat="1" applyFont="1" applyFill="1" applyBorder="1">
      <alignment vertical="center"/>
    </xf>
    <xf numFmtId="0" fontId="4" fillId="0" borderId="0" xfId="9" quotePrefix="1" applyFont="1" applyFill="1" applyBorder="1" applyAlignment="1">
      <alignment horizontal="left" vertical="center" wrapText="1" indent="4"/>
    </xf>
    <xf numFmtId="0" fontId="4" fillId="0" borderId="0" xfId="9" quotePrefix="1" applyFont="1" applyFill="1" applyBorder="1">
      <alignment horizontal="left" vertical="center" wrapText="1"/>
    </xf>
    <xf numFmtId="0" fontId="4" fillId="0" borderId="0" xfId="10" quotePrefix="1" applyFont="1" applyFill="1" applyBorder="1" applyAlignment="1">
      <alignment horizontal="left" vertical="center" wrapText="1" indent="5"/>
    </xf>
    <xf numFmtId="0" fontId="4" fillId="0" borderId="0" xfId="10" quotePrefix="1" applyFont="1" applyFill="1" applyBorder="1">
      <alignment horizontal="left" vertical="center" wrapText="1"/>
    </xf>
    <xf numFmtId="3" fontId="7" fillId="0" borderId="0" xfId="3" applyNumberFormat="1" applyFont="1" applyFill="1" applyBorder="1">
      <alignment vertical="center"/>
    </xf>
    <xf numFmtId="0" fontId="8" fillId="0" borderId="0" xfId="10" quotePrefix="1" applyFont="1" applyFill="1" applyBorder="1" applyAlignment="1">
      <alignment horizontal="left" vertical="center" wrapText="1" indent="7"/>
    </xf>
    <xf numFmtId="0" fontId="8" fillId="0" borderId="0" xfId="10" quotePrefix="1" applyFont="1" applyFill="1" applyBorder="1" applyAlignment="1">
      <alignment horizontal="left" vertical="center" wrapText="1" indent="8"/>
    </xf>
    <xf numFmtId="0" fontId="5" fillId="0" borderId="0" xfId="3" applyNumberFormat="1" applyFont="1" applyFill="1" applyBorder="1">
      <alignment vertical="center"/>
    </xf>
    <xf numFmtId="0" fontId="7" fillId="0" borderId="0" xfId="3" applyNumberFormat="1" applyFont="1" applyFill="1" applyBorder="1">
      <alignment vertical="center"/>
    </xf>
    <xf numFmtId="0" fontId="19" fillId="0" borderId="0" xfId="0" applyFont="1" applyFill="1"/>
    <xf numFmtId="4" fontId="4" fillId="2" borderId="4" xfId="2" applyNumberFormat="1" applyFont="1" applyFill="1" applyBorder="1" applyAlignment="1">
      <alignment horizontal="center" vertical="center" wrapText="1" justifyLastLine="1"/>
    </xf>
    <xf numFmtId="0" fontId="2" fillId="0" borderId="0" xfId="1" applyFont="1" applyFill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right" vertical="center"/>
    </xf>
    <xf numFmtId="0" fontId="6" fillId="2" borderId="2" xfId="1" quotePrefix="1" applyFont="1" applyFill="1" applyBorder="1" applyAlignment="1">
      <alignment horizontal="center" wrapText="1"/>
    </xf>
    <xf numFmtId="0" fontId="6" fillId="2" borderId="3" xfId="1" quotePrefix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2" borderId="2" xfId="1" quotePrefix="1" applyFont="1" applyFill="1" applyBorder="1" applyAlignment="1">
      <alignment horizontal="center" vertical="center" wrapText="1"/>
    </xf>
    <xf numFmtId="0" fontId="5" fillId="2" borderId="3" xfId="1" quotePrefix="1" applyFont="1" applyFill="1" applyBorder="1" applyAlignment="1">
      <alignment horizontal="left" wrapText="1"/>
    </xf>
    <xf numFmtId="0" fontId="5" fillId="2" borderId="4" xfId="1" quotePrefix="1" applyFont="1" applyFill="1" applyBorder="1" applyAlignment="1">
      <alignment horizontal="left" wrapText="1"/>
    </xf>
    <xf numFmtId="0" fontId="5" fillId="2" borderId="5" xfId="1" quotePrefix="1" applyFont="1" applyFill="1" applyBorder="1" applyAlignment="1">
      <alignment horizontal="left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0" fontId="4" fillId="0" borderId="3" xfId="1" quotePrefix="1" applyFont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/>
    </xf>
    <xf numFmtId="0" fontId="4" fillId="0" borderId="3" xfId="1" quotePrefix="1" applyFont="1" applyBorder="1" applyAlignment="1">
      <alignment horizontal="left" vertical="center" wrapText="1"/>
    </xf>
    <xf numFmtId="0" fontId="4" fillId="2" borderId="3" xfId="1" quotePrefix="1" applyFont="1" applyFill="1" applyBorder="1" applyAlignment="1">
      <alignment horizontal="left" vertical="center" wrapText="1"/>
    </xf>
    <xf numFmtId="0" fontId="6" fillId="2" borderId="3" xfId="1" quotePrefix="1" applyFont="1" applyFill="1" applyBorder="1" applyAlignment="1">
      <alignment horizontal="center" vertical="center" wrapText="1"/>
    </xf>
    <xf numFmtId="0" fontId="6" fillId="2" borderId="4" xfId="1" quotePrefix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4" fillId="0" borderId="0" xfId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5" fillId="2" borderId="2" xfId="1" quotePrefix="1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 wrapText="1" justifyLastLine="1"/>
    </xf>
    <xf numFmtId="3" fontId="18" fillId="2" borderId="4" xfId="0" applyNumberFormat="1" applyFont="1" applyFill="1" applyBorder="1" applyAlignment="1">
      <alignment horizontal="center" vertical="center" wrapText="1" justifyLastLine="1"/>
    </xf>
    <xf numFmtId="0" fontId="2" fillId="0" borderId="0" xfId="1" applyFont="1" applyFill="1" applyAlignment="1">
      <alignment horizontal="center" vertical="center"/>
    </xf>
    <xf numFmtId="3" fontId="17" fillId="2" borderId="4" xfId="0" applyNumberFormat="1" applyFont="1" applyFill="1" applyBorder="1" applyAlignment="1">
      <alignment horizontal="center" vertical="center" wrapText="1" justifyLastLine="1"/>
    </xf>
  </cellXfs>
  <cellStyles count="14">
    <cellStyle name="Normal" xfId="0" builtinId="0"/>
    <cellStyle name="Normalno 3" xfId="1"/>
    <cellStyle name="SAPBEXaggData" xfId="3"/>
    <cellStyle name="SAPBEXaggItem" xfId="11"/>
    <cellStyle name="SAPBEXchaText" xfId="2"/>
    <cellStyle name="SAPBEXformats" xfId="5"/>
    <cellStyle name="SAPBEXHLevel0" xfId="6"/>
    <cellStyle name="SAPBEXHLevel0X" xfId="4"/>
    <cellStyle name="SAPBEXHLevel1" xfId="8"/>
    <cellStyle name="SAPBEXHLevel2" xfId="9"/>
    <cellStyle name="SAPBEXHLevel3" xfId="10"/>
    <cellStyle name="SAPBEXstdData" xfId="7"/>
    <cellStyle name="SAPBEXstdItem" xfId="13"/>
    <cellStyle name="SAPBEXundefined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619125</xdr:colOff>
      <xdr:row>12</xdr:row>
      <xdr:rowOff>152400</xdr:rowOff>
    </xdr:to>
    <xdr:pic macro="DesignIconClicked">
      <xdr:nvPicPr>
        <xdr:cNvPr id="2" name="BExJ0QUJ0I6USL8I24FM9228VCBI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O\RA&#268;UNOVODSTVO\PRORA&#268;UN\IZVR&#352;ENJE%20prora&#269;una\DIP%202025.%20IZVJE&#352;TAJ%20o%20izvr&#353;enju%20prora&#269;una%20polugodi&#353;nji%20i%20godi&#353;nji\1.1.-30.6.2025\IZ%20riznice\FP0001PR%20Sa&#382;etak%2030-6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>
        <row r="5">
          <cell r="B5" t="str">
            <v>6</v>
          </cell>
          <cell r="C5" t="str">
            <v>Prihodi poslovanja</v>
          </cell>
          <cell r="D5">
            <v>355.6</v>
          </cell>
        </row>
      </sheetData>
      <sheetData sheetId="3">
        <row r="1">
          <cell r="C1" t="str">
            <v xml:space="preserve">
Ostvarenje/Izvršenje 
01.2024. - 06.2024.</v>
          </cell>
        </row>
        <row r="3">
          <cell r="A3" t="str">
            <v>3</v>
          </cell>
          <cell r="B3" t="str">
            <v>Rashodi poslovanja</v>
          </cell>
          <cell r="C3">
            <v>21304260.789999999</v>
          </cell>
          <cell r="D3">
            <v>21802732</v>
          </cell>
          <cell r="E3">
            <v>21780732</v>
          </cell>
          <cell r="F3">
            <v>10758468.83</v>
          </cell>
        </row>
        <row r="4">
          <cell r="A4" t="str">
            <v>4</v>
          </cell>
          <cell r="B4" t="str">
            <v>Rashodi za nabavu nefinancijske imovine</v>
          </cell>
          <cell r="C4">
            <v>3198.86</v>
          </cell>
          <cell r="D4">
            <v>128650</v>
          </cell>
          <cell r="E4">
            <v>150650</v>
          </cell>
          <cell r="F4">
            <v>32696.67</v>
          </cell>
        </row>
      </sheetData>
      <sheetData sheetId="4">
        <row r="3">
          <cell r="B3">
            <v>21307459.649999999</v>
          </cell>
          <cell r="C3">
            <v>21931382</v>
          </cell>
          <cell r="D3">
            <v>21931382</v>
          </cell>
          <cell r="E3">
            <v>10791165.5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37"/>
  <sheetViews>
    <sheetView tabSelected="1" zoomScaleNormal="100" workbookViewId="0">
      <selection activeCell="H9" sqref="H9"/>
    </sheetView>
  </sheetViews>
  <sheetFormatPr defaultRowHeight="14.25" x14ac:dyDescent="0.2"/>
  <cols>
    <col min="1" max="5" width="9.140625" style="19"/>
    <col min="6" max="6" width="17.42578125" style="19" customWidth="1"/>
    <col min="7" max="7" width="25.140625" style="20" customWidth="1"/>
    <col min="8" max="9" width="25.140625" style="21" customWidth="1"/>
    <col min="10" max="10" width="25.140625" style="20" customWidth="1"/>
    <col min="11" max="12" width="12.28515625" style="20" customWidth="1"/>
    <col min="13" max="261" width="9.140625" style="19"/>
    <col min="262" max="262" width="17.42578125" style="19" customWidth="1"/>
    <col min="263" max="266" width="25.140625" style="19" customWidth="1"/>
    <col min="267" max="268" width="12.28515625" style="19" customWidth="1"/>
    <col min="269" max="517" width="9.140625" style="19"/>
    <col min="518" max="518" width="17.42578125" style="19" customWidth="1"/>
    <col min="519" max="522" width="25.140625" style="19" customWidth="1"/>
    <col min="523" max="524" width="12.28515625" style="19" customWidth="1"/>
    <col min="525" max="773" width="9.140625" style="19"/>
    <col min="774" max="774" width="17.42578125" style="19" customWidth="1"/>
    <col min="775" max="778" width="25.140625" style="19" customWidth="1"/>
    <col min="779" max="780" width="12.28515625" style="19" customWidth="1"/>
    <col min="781" max="1029" width="9.140625" style="19"/>
    <col min="1030" max="1030" width="17.42578125" style="19" customWidth="1"/>
    <col min="1031" max="1034" width="25.140625" style="19" customWidth="1"/>
    <col min="1035" max="1036" width="12.28515625" style="19" customWidth="1"/>
    <col min="1037" max="1285" width="9.140625" style="19"/>
    <col min="1286" max="1286" width="17.42578125" style="19" customWidth="1"/>
    <col min="1287" max="1290" width="25.140625" style="19" customWidth="1"/>
    <col min="1291" max="1292" width="12.28515625" style="19" customWidth="1"/>
    <col min="1293" max="1541" width="9.140625" style="19"/>
    <col min="1542" max="1542" width="17.42578125" style="19" customWidth="1"/>
    <col min="1543" max="1546" width="25.140625" style="19" customWidth="1"/>
    <col min="1547" max="1548" width="12.28515625" style="19" customWidth="1"/>
    <col min="1549" max="1797" width="9.140625" style="19"/>
    <col min="1798" max="1798" width="17.42578125" style="19" customWidth="1"/>
    <col min="1799" max="1802" width="25.140625" style="19" customWidth="1"/>
    <col min="1803" max="1804" width="12.28515625" style="19" customWidth="1"/>
    <col min="1805" max="2053" width="9.140625" style="19"/>
    <col min="2054" max="2054" width="17.42578125" style="19" customWidth="1"/>
    <col min="2055" max="2058" width="25.140625" style="19" customWidth="1"/>
    <col min="2059" max="2060" width="12.28515625" style="19" customWidth="1"/>
    <col min="2061" max="2309" width="9.140625" style="19"/>
    <col min="2310" max="2310" width="17.42578125" style="19" customWidth="1"/>
    <col min="2311" max="2314" width="25.140625" style="19" customWidth="1"/>
    <col min="2315" max="2316" width="12.28515625" style="19" customWidth="1"/>
    <col min="2317" max="2565" width="9.140625" style="19"/>
    <col min="2566" max="2566" width="17.42578125" style="19" customWidth="1"/>
    <col min="2567" max="2570" width="25.140625" style="19" customWidth="1"/>
    <col min="2571" max="2572" width="12.28515625" style="19" customWidth="1"/>
    <col min="2573" max="2821" width="9.140625" style="19"/>
    <col min="2822" max="2822" width="17.42578125" style="19" customWidth="1"/>
    <col min="2823" max="2826" width="25.140625" style="19" customWidth="1"/>
    <col min="2827" max="2828" width="12.28515625" style="19" customWidth="1"/>
    <col min="2829" max="3077" width="9.140625" style="19"/>
    <col min="3078" max="3078" width="17.42578125" style="19" customWidth="1"/>
    <col min="3079" max="3082" width="25.140625" style="19" customWidth="1"/>
    <col min="3083" max="3084" width="12.28515625" style="19" customWidth="1"/>
    <col min="3085" max="3333" width="9.140625" style="19"/>
    <col min="3334" max="3334" width="17.42578125" style="19" customWidth="1"/>
    <col min="3335" max="3338" width="25.140625" style="19" customWidth="1"/>
    <col min="3339" max="3340" width="12.28515625" style="19" customWidth="1"/>
    <col min="3341" max="3589" width="9.140625" style="19"/>
    <col min="3590" max="3590" width="17.42578125" style="19" customWidth="1"/>
    <col min="3591" max="3594" width="25.140625" style="19" customWidth="1"/>
    <col min="3595" max="3596" width="12.28515625" style="19" customWidth="1"/>
    <col min="3597" max="3845" width="9.140625" style="19"/>
    <col min="3846" max="3846" width="17.42578125" style="19" customWidth="1"/>
    <col min="3847" max="3850" width="25.140625" style="19" customWidth="1"/>
    <col min="3851" max="3852" width="12.28515625" style="19" customWidth="1"/>
    <col min="3853" max="4101" width="9.140625" style="19"/>
    <col min="4102" max="4102" width="17.42578125" style="19" customWidth="1"/>
    <col min="4103" max="4106" width="25.140625" style="19" customWidth="1"/>
    <col min="4107" max="4108" width="12.28515625" style="19" customWidth="1"/>
    <col min="4109" max="4357" width="9.140625" style="19"/>
    <col min="4358" max="4358" width="17.42578125" style="19" customWidth="1"/>
    <col min="4359" max="4362" width="25.140625" style="19" customWidth="1"/>
    <col min="4363" max="4364" width="12.28515625" style="19" customWidth="1"/>
    <col min="4365" max="4613" width="9.140625" style="19"/>
    <col min="4614" max="4614" width="17.42578125" style="19" customWidth="1"/>
    <col min="4615" max="4618" width="25.140625" style="19" customWidth="1"/>
    <col min="4619" max="4620" width="12.28515625" style="19" customWidth="1"/>
    <col min="4621" max="4869" width="9.140625" style="19"/>
    <col min="4870" max="4870" width="17.42578125" style="19" customWidth="1"/>
    <col min="4871" max="4874" width="25.140625" style="19" customWidth="1"/>
    <col min="4875" max="4876" width="12.28515625" style="19" customWidth="1"/>
    <col min="4877" max="5125" width="9.140625" style="19"/>
    <col min="5126" max="5126" width="17.42578125" style="19" customWidth="1"/>
    <col min="5127" max="5130" width="25.140625" style="19" customWidth="1"/>
    <col min="5131" max="5132" width="12.28515625" style="19" customWidth="1"/>
    <col min="5133" max="5381" width="9.140625" style="19"/>
    <col min="5382" max="5382" width="17.42578125" style="19" customWidth="1"/>
    <col min="5383" max="5386" width="25.140625" style="19" customWidth="1"/>
    <col min="5387" max="5388" width="12.28515625" style="19" customWidth="1"/>
    <col min="5389" max="5637" width="9.140625" style="19"/>
    <col min="5638" max="5638" width="17.42578125" style="19" customWidth="1"/>
    <col min="5639" max="5642" width="25.140625" style="19" customWidth="1"/>
    <col min="5643" max="5644" width="12.28515625" style="19" customWidth="1"/>
    <col min="5645" max="5893" width="9.140625" style="19"/>
    <col min="5894" max="5894" width="17.42578125" style="19" customWidth="1"/>
    <col min="5895" max="5898" width="25.140625" style="19" customWidth="1"/>
    <col min="5899" max="5900" width="12.28515625" style="19" customWidth="1"/>
    <col min="5901" max="6149" width="9.140625" style="19"/>
    <col min="6150" max="6150" width="17.42578125" style="19" customWidth="1"/>
    <col min="6151" max="6154" width="25.140625" style="19" customWidth="1"/>
    <col min="6155" max="6156" width="12.28515625" style="19" customWidth="1"/>
    <col min="6157" max="6405" width="9.140625" style="19"/>
    <col min="6406" max="6406" width="17.42578125" style="19" customWidth="1"/>
    <col min="6407" max="6410" width="25.140625" style="19" customWidth="1"/>
    <col min="6411" max="6412" width="12.28515625" style="19" customWidth="1"/>
    <col min="6413" max="6661" width="9.140625" style="19"/>
    <col min="6662" max="6662" width="17.42578125" style="19" customWidth="1"/>
    <col min="6663" max="6666" width="25.140625" style="19" customWidth="1"/>
    <col min="6667" max="6668" width="12.28515625" style="19" customWidth="1"/>
    <col min="6669" max="6917" width="9.140625" style="19"/>
    <col min="6918" max="6918" width="17.42578125" style="19" customWidth="1"/>
    <col min="6919" max="6922" width="25.140625" style="19" customWidth="1"/>
    <col min="6923" max="6924" width="12.28515625" style="19" customWidth="1"/>
    <col min="6925" max="7173" width="9.140625" style="19"/>
    <col min="7174" max="7174" width="17.42578125" style="19" customWidth="1"/>
    <col min="7175" max="7178" width="25.140625" style="19" customWidth="1"/>
    <col min="7179" max="7180" width="12.28515625" style="19" customWidth="1"/>
    <col min="7181" max="7429" width="9.140625" style="19"/>
    <col min="7430" max="7430" width="17.42578125" style="19" customWidth="1"/>
    <col min="7431" max="7434" width="25.140625" style="19" customWidth="1"/>
    <col min="7435" max="7436" width="12.28515625" style="19" customWidth="1"/>
    <col min="7437" max="7685" width="9.140625" style="19"/>
    <col min="7686" max="7686" width="17.42578125" style="19" customWidth="1"/>
    <col min="7687" max="7690" width="25.140625" style="19" customWidth="1"/>
    <col min="7691" max="7692" width="12.28515625" style="19" customWidth="1"/>
    <col min="7693" max="7941" width="9.140625" style="19"/>
    <col min="7942" max="7942" width="17.42578125" style="19" customWidth="1"/>
    <col min="7943" max="7946" width="25.140625" style="19" customWidth="1"/>
    <col min="7947" max="7948" width="12.28515625" style="19" customWidth="1"/>
    <col min="7949" max="8197" width="9.140625" style="19"/>
    <col min="8198" max="8198" width="17.42578125" style="19" customWidth="1"/>
    <col min="8199" max="8202" width="25.140625" style="19" customWidth="1"/>
    <col min="8203" max="8204" width="12.28515625" style="19" customWidth="1"/>
    <col min="8205" max="8453" width="9.140625" style="19"/>
    <col min="8454" max="8454" width="17.42578125" style="19" customWidth="1"/>
    <col min="8455" max="8458" width="25.140625" style="19" customWidth="1"/>
    <col min="8459" max="8460" width="12.28515625" style="19" customWidth="1"/>
    <col min="8461" max="8709" width="9.140625" style="19"/>
    <col min="8710" max="8710" width="17.42578125" style="19" customWidth="1"/>
    <col min="8711" max="8714" width="25.140625" style="19" customWidth="1"/>
    <col min="8715" max="8716" width="12.28515625" style="19" customWidth="1"/>
    <col min="8717" max="8965" width="9.140625" style="19"/>
    <col min="8966" max="8966" width="17.42578125" style="19" customWidth="1"/>
    <col min="8967" max="8970" width="25.140625" style="19" customWidth="1"/>
    <col min="8971" max="8972" width="12.28515625" style="19" customWidth="1"/>
    <col min="8973" max="9221" width="9.140625" style="19"/>
    <col min="9222" max="9222" width="17.42578125" style="19" customWidth="1"/>
    <col min="9223" max="9226" width="25.140625" style="19" customWidth="1"/>
    <col min="9227" max="9228" width="12.28515625" style="19" customWidth="1"/>
    <col min="9229" max="9477" width="9.140625" style="19"/>
    <col min="9478" max="9478" width="17.42578125" style="19" customWidth="1"/>
    <col min="9479" max="9482" width="25.140625" style="19" customWidth="1"/>
    <col min="9483" max="9484" width="12.28515625" style="19" customWidth="1"/>
    <col min="9485" max="9733" width="9.140625" style="19"/>
    <col min="9734" max="9734" width="17.42578125" style="19" customWidth="1"/>
    <col min="9735" max="9738" width="25.140625" style="19" customWidth="1"/>
    <col min="9739" max="9740" width="12.28515625" style="19" customWidth="1"/>
    <col min="9741" max="9989" width="9.140625" style="19"/>
    <col min="9990" max="9990" width="17.42578125" style="19" customWidth="1"/>
    <col min="9991" max="9994" width="25.140625" style="19" customWidth="1"/>
    <col min="9995" max="9996" width="12.28515625" style="19" customWidth="1"/>
    <col min="9997" max="10245" width="9.140625" style="19"/>
    <col min="10246" max="10246" width="17.42578125" style="19" customWidth="1"/>
    <col min="10247" max="10250" width="25.140625" style="19" customWidth="1"/>
    <col min="10251" max="10252" width="12.28515625" style="19" customWidth="1"/>
    <col min="10253" max="10501" width="9.140625" style="19"/>
    <col min="10502" max="10502" width="17.42578125" style="19" customWidth="1"/>
    <col min="10503" max="10506" width="25.140625" style="19" customWidth="1"/>
    <col min="10507" max="10508" width="12.28515625" style="19" customWidth="1"/>
    <col min="10509" max="10757" width="9.140625" style="19"/>
    <col min="10758" max="10758" width="17.42578125" style="19" customWidth="1"/>
    <col min="10759" max="10762" width="25.140625" style="19" customWidth="1"/>
    <col min="10763" max="10764" width="12.28515625" style="19" customWidth="1"/>
    <col min="10765" max="11013" width="9.140625" style="19"/>
    <col min="11014" max="11014" width="17.42578125" style="19" customWidth="1"/>
    <col min="11015" max="11018" width="25.140625" style="19" customWidth="1"/>
    <col min="11019" max="11020" width="12.28515625" style="19" customWidth="1"/>
    <col min="11021" max="11269" width="9.140625" style="19"/>
    <col min="11270" max="11270" width="17.42578125" style="19" customWidth="1"/>
    <col min="11271" max="11274" width="25.140625" style="19" customWidth="1"/>
    <col min="11275" max="11276" width="12.28515625" style="19" customWidth="1"/>
    <col min="11277" max="11525" width="9.140625" style="19"/>
    <col min="11526" max="11526" width="17.42578125" style="19" customWidth="1"/>
    <col min="11527" max="11530" width="25.140625" style="19" customWidth="1"/>
    <col min="11531" max="11532" width="12.28515625" style="19" customWidth="1"/>
    <col min="11533" max="11781" width="9.140625" style="19"/>
    <col min="11782" max="11782" width="17.42578125" style="19" customWidth="1"/>
    <col min="11783" max="11786" width="25.140625" style="19" customWidth="1"/>
    <col min="11787" max="11788" width="12.28515625" style="19" customWidth="1"/>
    <col min="11789" max="12037" width="9.140625" style="19"/>
    <col min="12038" max="12038" width="17.42578125" style="19" customWidth="1"/>
    <col min="12039" max="12042" width="25.140625" style="19" customWidth="1"/>
    <col min="12043" max="12044" width="12.28515625" style="19" customWidth="1"/>
    <col min="12045" max="12293" width="9.140625" style="19"/>
    <col min="12294" max="12294" width="17.42578125" style="19" customWidth="1"/>
    <col min="12295" max="12298" width="25.140625" style="19" customWidth="1"/>
    <col min="12299" max="12300" width="12.28515625" style="19" customWidth="1"/>
    <col min="12301" max="12549" width="9.140625" style="19"/>
    <col min="12550" max="12550" width="17.42578125" style="19" customWidth="1"/>
    <col min="12551" max="12554" width="25.140625" style="19" customWidth="1"/>
    <col min="12555" max="12556" width="12.28515625" style="19" customWidth="1"/>
    <col min="12557" max="12805" width="9.140625" style="19"/>
    <col min="12806" max="12806" width="17.42578125" style="19" customWidth="1"/>
    <col min="12807" max="12810" width="25.140625" style="19" customWidth="1"/>
    <col min="12811" max="12812" width="12.28515625" style="19" customWidth="1"/>
    <col min="12813" max="13061" width="9.140625" style="19"/>
    <col min="13062" max="13062" width="17.42578125" style="19" customWidth="1"/>
    <col min="13063" max="13066" width="25.140625" style="19" customWidth="1"/>
    <col min="13067" max="13068" width="12.28515625" style="19" customWidth="1"/>
    <col min="13069" max="13317" width="9.140625" style="19"/>
    <col min="13318" max="13318" width="17.42578125" style="19" customWidth="1"/>
    <col min="13319" max="13322" width="25.140625" style="19" customWidth="1"/>
    <col min="13323" max="13324" width="12.28515625" style="19" customWidth="1"/>
    <col min="13325" max="13573" width="9.140625" style="19"/>
    <col min="13574" max="13574" width="17.42578125" style="19" customWidth="1"/>
    <col min="13575" max="13578" width="25.140625" style="19" customWidth="1"/>
    <col min="13579" max="13580" width="12.28515625" style="19" customWidth="1"/>
    <col min="13581" max="13829" width="9.140625" style="19"/>
    <col min="13830" max="13830" width="17.42578125" style="19" customWidth="1"/>
    <col min="13831" max="13834" width="25.140625" style="19" customWidth="1"/>
    <col min="13835" max="13836" width="12.28515625" style="19" customWidth="1"/>
    <col min="13837" max="14085" width="9.140625" style="19"/>
    <col min="14086" max="14086" width="17.42578125" style="19" customWidth="1"/>
    <col min="14087" max="14090" width="25.140625" style="19" customWidth="1"/>
    <col min="14091" max="14092" width="12.28515625" style="19" customWidth="1"/>
    <col min="14093" max="14341" width="9.140625" style="19"/>
    <col min="14342" max="14342" width="17.42578125" style="19" customWidth="1"/>
    <col min="14343" max="14346" width="25.140625" style="19" customWidth="1"/>
    <col min="14347" max="14348" width="12.28515625" style="19" customWidth="1"/>
    <col min="14349" max="14597" width="9.140625" style="19"/>
    <col min="14598" max="14598" width="17.42578125" style="19" customWidth="1"/>
    <col min="14599" max="14602" width="25.140625" style="19" customWidth="1"/>
    <col min="14603" max="14604" width="12.28515625" style="19" customWidth="1"/>
    <col min="14605" max="14853" width="9.140625" style="19"/>
    <col min="14854" max="14854" width="17.42578125" style="19" customWidth="1"/>
    <col min="14855" max="14858" width="25.140625" style="19" customWidth="1"/>
    <col min="14859" max="14860" width="12.28515625" style="19" customWidth="1"/>
    <col min="14861" max="15109" width="9.140625" style="19"/>
    <col min="15110" max="15110" width="17.42578125" style="19" customWidth="1"/>
    <col min="15111" max="15114" width="25.140625" style="19" customWidth="1"/>
    <col min="15115" max="15116" width="12.28515625" style="19" customWidth="1"/>
    <col min="15117" max="15365" width="9.140625" style="19"/>
    <col min="15366" max="15366" width="17.42578125" style="19" customWidth="1"/>
    <col min="15367" max="15370" width="25.140625" style="19" customWidth="1"/>
    <col min="15371" max="15372" width="12.28515625" style="19" customWidth="1"/>
    <col min="15373" max="15621" width="9.140625" style="19"/>
    <col min="15622" max="15622" width="17.42578125" style="19" customWidth="1"/>
    <col min="15623" max="15626" width="25.140625" style="19" customWidth="1"/>
    <col min="15627" max="15628" width="12.28515625" style="19" customWidth="1"/>
    <col min="15629" max="15877" width="9.140625" style="19"/>
    <col min="15878" max="15878" width="17.42578125" style="19" customWidth="1"/>
    <col min="15879" max="15882" width="25.140625" style="19" customWidth="1"/>
    <col min="15883" max="15884" width="12.28515625" style="19" customWidth="1"/>
    <col min="15885" max="16133" width="9.140625" style="19"/>
    <col min="16134" max="16134" width="17.42578125" style="19" customWidth="1"/>
    <col min="16135" max="16138" width="25.140625" style="19" customWidth="1"/>
    <col min="16139" max="16140" width="12.28515625" style="19" customWidth="1"/>
    <col min="16141" max="16384" width="9.140625" style="19"/>
  </cols>
  <sheetData>
    <row r="1" spans="2:16" ht="18" customHeight="1" x14ac:dyDescent="0.2"/>
    <row r="2" spans="2:16" ht="15.75" x14ac:dyDescent="0.2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6" ht="9" customHeight="1" x14ac:dyDescent="0.2">
      <c r="B3" s="1"/>
      <c r="C3" s="1"/>
      <c r="D3" s="1"/>
      <c r="E3" s="1"/>
      <c r="F3" s="1"/>
      <c r="G3" s="2"/>
      <c r="H3" s="3"/>
      <c r="I3" s="3"/>
      <c r="J3" s="2"/>
      <c r="K3" s="2"/>
      <c r="L3" s="2"/>
    </row>
    <row r="4" spans="2:16" ht="15.75" x14ac:dyDescent="0.2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16" ht="9.75" customHeight="1" x14ac:dyDescent="0.2">
      <c r="B5" s="1"/>
      <c r="C5" s="1"/>
      <c r="D5" s="1"/>
      <c r="E5" s="1"/>
      <c r="F5" s="1"/>
      <c r="G5" s="2"/>
      <c r="H5" s="3"/>
      <c r="I5" s="3"/>
      <c r="J5" s="2"/>
      <c r="K5" s="2"/>
      <c r="L5" s="2"/>
    </row>
    <row r="6" spans="2:16" ht="15.75" x14ac:dyDescent="0.2">
      <c r="B6" s="109" t="s">
        <v>2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2:16" ht="12.75" customHeight="1" x14ac:dyDescent="0.2">
      <c r="B7" s="4"/>
      <c r="C7" s="4"/>
      <c r="D7" s="4"/>
      <c r="E7" s="4"/>
      <c r="F7" s="4"/>
      <c r="G7" s="5"/>
      <c r="H7" s="6"/>
      <c r="I7" s="6"/>
      <c r="J7" s="5"/>
      <c r="K7" s="5"/>
      <c r="L7" s="5"/>
    </row>
    <row r="8" spans="2:16" ht="18" customHeight="1" x14ac:dyDescent="0.2">
      <c r="B8" s="110" t="s">
        <v>3</v>
      </c>
      <c r="C8" s="110"/>
      <c r="D8" s="110"/>
      <c r="E8" s="110"/>
      <c r="F8" s="110"/>
      <c r="G8" s="61"/>
      <c r="H8" s="62"/>
      <c r="I8" s="62"/>
      <c r="J8" s="63"/>
      <c r="K8" s="22"/>
      <c r="L8" s="22"/>
    </row>
    <row r="9" spans="2:16" ht="54" customHeight="1" x14ac:dyDescent="0.2">
      <c r="B9" s="111" t="s">
        <v>4</v>
      </c>
      <c r="C9" s="111"/>
      <c r="D9" s="111"/>
      <c r="E9" s="111"/>
      <c r="F9" s="111"/>
      <c r="G9" s="70" t="s">
        <v>27</v>
      </c>
      <c r="H9" s="70" t="s">
        <v>190</v>
      </c>
      <c r="I9" s="70" t="s">
        <v>28</v>
      </c>
      <c r="J9" s="70" t="s">
        <v>29</v>
      </c>
      <c r="K9" s="70" t="s">
        <v>30</v>
      </c>
      <c r="L9" s="70" t="s">
        <v>31</v>
      </c>
    </row>
    <row r="10" spans="2:16" s="69" customFormat="1" ht="11.25" x14ac:dyDescent="0.2">
      <c r="B10" s="107">
        <v>1</v>
      </c>
      <c r="C10" s="107"/>
      <c r="D10" s="107"/>
      <c r="E10" s="107"/>
      <c r="F10" s="108"/>
      <c r="G10" s="71">
        <v>2</v>
      </c>
      <c r="H10" s="71">
        <v>3</v>
      </c>
      <c r="I10" s="71">
        <v>4</v>
      </c>
      <c r="J10" s="71">
        <v>5</v>
      </c>
      <c r="K10" s="72" t="s">
        <v>5</v>
      </c>
      <c r="L10" s="72" t="s">
        <v>6</v>
      </c>
    </row>
    <row r="11" spans="2:16" ht="30" customHeight="1" x14ac:dyDescent="0.2">
      <c r="B11" s="115" t="s">
        <v>7</v>
      </c>
      <c r="C11" s="116"/>
      <c r="D11" s="116"/>
      <c r="E11" s="116"/>
      <c r="F11" s="117"/>
      <c r="G11" s="7">
        <f>IFERROR(VLOOKUP("6",[1]FP0002PRPV2!$B$5:$I$6,3,FALSE), 0)+IFERROR([1]FP0002PRB!B3,0)</f>
        <v>21307815.25</v>
      </c>
      <c r="H11" s="8">
        <f>IFERROR(VLOOKUP("6",[1]FP0002PRPV2!$B$5:$I$6,4,FALSE),0)+IFERROR([1]FP0002PRB!C3,0)</f>
        <v>21931382</v>
      </c>
      <c r="I11" s="8">
        <f>IFERROR(VLOOKUP("6",[1]FP0002PRPV2!$B$5:$I$6,5,FALSE),0)+IFERROR([1]FP0002PRB!D3,0)</f>
        <v>21931382</v>
      </c>
      <c r="J11" s="7">
        <f>IFERROR(VLOOKUP("6",[1]FP0002PRPV2!$B$5:$I$6,6,FALSE),0)+IFERROR([1]FP0002PRB!E3,0)</f>
        <v>10791165.5</v>
      </c>
      <c r="K11" s="9">
        <f>IFERROR(J11/G11*100,"")</f>
        <v>50.644166815741464</v>
      </c>
      <c r="L11" s="9">
        <f>IFERROR(J11/I11*100,"")</f>
        <v>49.204220235642246</v>
      </c>
    </row>
    <row r="12" spans="2:16" ht="30" customHeight="1" x14ac:dyDescent="0.2">
      <c r="B12" s="118" t="s">
        <v>8</v>
      </c>
      <c r="C12" s="117"/>
      <c r="D12" s="117"/>
      <c r="E12" s="117"/>
      <c r="F12" s="117"/>
      <c r="G12" s="7">
        <f>IFERROR(VLOOKUP("7",[1]FP0002PRPV2!$B$5:$I$6,3,FALSE),0)</f>
        <v>0</v>
      </c>
      <c r="H12" s="8">
        <f>IFERROR(VLOOKUP("7",[1]FP0002PRPV2!$B$5:$I$6,4,FALSE),0)</f>
        <v>0</v>
      </c>
      <c r="I12" s="8">
        <f>IFERROR(VLOOKUP("7",[1]FP0002PRPV2!$B$5:$I$6,5,FALSE),0)</f>
        <v>0</v>
      </c>
      <c r="J12" s="7">
        <f>IFERROR(VLOOKUP("7",[1]FP0002PRPV2!$B$5:$I$6,6,FALSE),0)</f>
        <v>0</v>
      </c>
      <c r="K12" s="9" t="str">
        <f t="shared" ref="K12:K17" si="0">IFERROR(J12/G12*100,"")</f>
        <v/>
      </c>
      <c r="L12" s="9" t="str">
        <f t="shared" ref="L12:L16" si="1">IFERROR(J12/I12*100,"")</f>
        <v/>
      </c>
    </row>
    <row r="13" spans="2:16" ht="30" customHeight="1" x14ac:dyDescent="0.2">
      <c r="B13" s="119" t="s">
        <v>9</v>
      </c>
      <c r="C13" s="120"/>
      <c r="D13" s="120"/>
      <c r="E13" s="120"/>
      <c r="F13" s="121"/>
      <c r="G13" s="75">
        <f>G11+G12</f>
        <v>21307815.25</v>
      </c>
      <c r="H13" s="76">
        <f>H11+H12</f>
        <v>21931382</v>
      </c>
      <c r="I13" s="76">
        <f>I11+I12</f>
        <v>21931382</v>
      </c>
      <c r="J13" s="75">
        <f>J11+J12</f>
        <v>10791165.5</v>
      </c>
      <c r="K13" s="106">
        <f t="shared" si="0"/>
        <v>50.644166815741464</v>
      </c>
      <c r="L13" s="106">
        <f t="shared" si="1"/>
        <v>49.204220235642246</v>
      </c>
      <c r="P13" s="19">
        <v>2</v>
      </c>
    </row>
    <row r="14" spans="2:16" ht="30" customHeight="1" x14ac:dyDescent="0.2">
      <c r="B14" s="122" t="s">
        <v>10</v>
      </c>
      <c r="C14" s="116"/>
      <c r="D14" s="116"/>
      <c r="E14" s="116"/>
      <c r="F14" s="116"/>
      <c r="G14" s="7">
        <f>IFERROR(VLOOKUP("3",[1]FP0002PRR!$A$3:$F$7,3,FALSE),0)</f>
        <v>21304260.789999999</v>
      </c>
      <c r="H14" s="8">
        <f>IFERROR(VLOOKUP("3",[1]FP0002PRR!$A$3:$F$7,4,FALSE),0)</f>
        <v>21802732</v>
      </c>
      <c r="I14" s="8">
        <f>IFERROR(VLOOKUP("3",[1]FP0002PRR!$A$3:$F$7,5,FALSE),0)</f>
        <v>21780732</v>
      </c>
      <c r="J14" s="7">
        <f>IFERROR(VLOOKUP("3",[1]FP0002PRR!$A$3:$F$7,6,FALSE),0)</f>
        <v>10758468.83</v>
      </c>
      <c r="K14" s="11">
        <f t="shared" si="0"/>
        <v>50.499141632034075</v>
      </c>
      <c r="L14" s="11">
        <f t="shared" si="1"/>
        <v>49.394431876761537</v>
      </c>
    </row>
    <row r="15" spans="2:16" ht="30" customHeight="1" x14ac:dyDescent="0.2">
      <c r="B15" s="118" t="s">
        <v>11</v>
      </c>
      <c r="C15" s="117"/>
      <c r="D15" s="117"/>
      <c r="E15" s="117"/>
      <c r="F15" s="117"/>
      <c r="G15" s="7">
        <f>IFERROR(VLOOKUP("4",[1]FP0002PRR!$A$3:$F$7,3,FALSE),0)</f>
        <v>3198.86</v>
      </c>
      <c r="H15" s="8">
        <f>IFERROR(VLOOKUP("4",[1]FP0002PRR!$A$3:$F$7,4,FALSE),0)</f>
        <v>128650</v>
      </c>
      <c r="I15" s="8">
        <f>IFERROR(VLOOKUP("4",[1]FP0002PRR!$A$3:$F$7,5,FALSE),0)</f>
        <v>150650</v>
      </c>
      <c r="J15" s="7">
        <f>IFERROR(VLOOKUP("4",[1]FP0002PRR!$A$3:$F$7,6,FALSE),0)</f>
        <v>32696.67</v>
      </c>
      <c r="K15" s="11">
        <f t="shared" si="0"/>
        <v>1022.1350731197989</v>
      </c>
      <c r="L15" s="11">
        <f t="shared" si="1"/>
        <v>21.70373050116163</v>
      </c>
    </row>
    <row r="16" spans="2:16" ht="30" customHeight="1" x14ac:dyDescent="0.2">
      <c r="B16" s="73" t="s">
        <v>12</v>
      </c>
      <c r="C16" s="74"/>
      <c r="D16" s="74"/>
      <c r="E16" s="74"/>
      <c r="F16" s="74"/>
      <c r="G16" s="75">
        <f>G14+G15</f>
        <v>21307459.649999999</v>
      </c>
      <c r="H16" s="76">
        <f>H14+H15</f>
        <v>21931382</v>
      </c>
      <c r="I16" s="76">
        <f>I14+I15</f>
        <v>21931382</v>
      </c>
      <c r="J16" s="75">
        <f>J14+J15</f>
        <v>10791165.5</v>
      </c>
      <c r="K16" s="106">
        <f t="shared" si="0"/>
        <v>50.645012015780125</v>
      </c>
      <c r="L16" s="106">
        <f t="shared" si="1"/>
        <v>49.204220235642246</v>
      </c>
    </row>
    <row r="17" spans="2:12" ht="30" customHeight="1" x14ac:dyDescent="0.2">
      <c r="B17" s="123" t="s">
        <v>13</v>
      </c>
      <c r="C17" s="120"/>
      <c r="D17" s="120"/>
      <c r="E17" s="120"/>
      <c r="F17" s="120"/>
      <c r="G17" s="78">
        <f>G13-G16</f>
        <v>355.60000000149012</v>
      </c>
      <c r="H17" s="79">
        <f>H13-H16</f>
        <v>0</v>
      </c>
      <c r="I17" s="79">
        <f>I13-I16</f>
        <v>0</v>
      </c>
      <c r="J17" s="78">
        <f>J13-J16</f>
        <v>0</v>
      </c>
      <c r="K17" s="106">
        <f t="shared" si="0"/>
        <v>0</v>
      </c>
      <c r="L17" s="106">
        <v>0</v>
      </c>
    </row>
    <row r="18" spans="2:12" ht="12" customHeight="1" x14ac:dyDescent="0.2">
      <c r="B18" s="81"/>
      <c r="C18" s="82"/>
      <c r="D18" s="82"/>
      <c r="E18" s="82"/>
      <c r="F18" s="82"/>
      <c r="G18" s="83"/>
      <c r="H18" s="84"/>
      <c r="I18" s="84"/>
      <c r="J18" s="83"/>
      <c r="K18" s="85"/>
      <c r="L18" s="85"/>
    </row>
    <row r="19" spans="2:12" ht="12" customHeight="1" x14ac:dyDescent="0.2">
      <c r="B19" s="86"/>
      <c r="C19" s="87"/>
      <c r="D19" s="87"/>
      <c r="E19" s="87"/>
      <c r="F19" s="87"/>
      <c r="G19" s="88"/>
      <c r="H19" s="89"/>
      <c r="I19" s="89"/>
      <c r="J19" s="88"/>
      <c r="K19" s="90"/>
      <c r="L19" s="90"/>
    </row>
    <row r="20" spans="2:12" ht="18" customHeight="1" x14ac:dyDescent="0.2">
      <c r="B20" s="110" t="s">
        <v>14</v>
      </c>
      <c r="C20" s="110"/>
      <c r="D20" s="110"/>
      <c r="E20" s="110"/>
      <c r="F20" s="110"/>
      <c r="G20" s="59"/>
      <c r="H20" s="60"/>
      <c r="I20" s="60"/>
      <c r="J20" s="59"/>
      <c r="K20" s="10"/>
      <c r="L20" s="10"/>
    </row>
    <row r="21" spans="2:12" ht="48.75" customHeight="1" x14ac:dyDescent="0.2">
      <c r="B21" s="111" t="s">
        <v>4</v>
      </c>
      <c r="C21" s="111"/>
      <c r="D21" s="111"/>
      <c r="E21" s="111"/>
      <c r="F21" s="111"/>
      <c r="G21" s="70" t="str">
        <f t="shared" ref="G21:L21" si="2">G9</f>
        <v xml:space="preserve">
OSTVARENJE/IZVRŠENJE 
01.2024. - 06.2024.</v>
      </c>
      <c r="H21" s="70" t="str">
        <f t="shared" si="2"/>
        <v xml:space="preserve">
IZVORNI PLAN  
2025.</v>
      </c>
      <c r="I21" s="70" t="str">
        <f t="shared" si="2"/>
        <v xml:space="preserve">
TEKUĆI PLAN 
2025.</v>
      </c>
      <c r="J21" s="70" t="str">
        <f t="shared" si="2"/>
        <v xml:space="preserve">
OSTVARENJE/IZVRŠENJE 
01.2025. - 06.2025.</v>
      </c>
      <c r="K21" s="70" t="str">
        <f t="shared" si="2"/>
        <v xml:space="preserve">
INDEKS
(5)/(2)</v>
      </c>
      <c r="L21" s="70" t="str">
        <f t="shared" si="2"/>
        <v xml:space="preserve">
INDEKS
(5)/(4)</v>
      </c>
    </row>
    <row r="22" spans="2:12" s="69" customFormat="1" ht="11.25" x14ac:dyDescent="0.2">
      <c r="B22" s="124">
        <v>1</v>
      </c>
      <c r="C22" s="125"/>
      <c r="D22" s="125"/>
      <c r="E22" s="125"/>
      <c r="F22" s="125"/>
      <c r="G22" s="71">
        <v>2</v>
      </c>
      <c r="H22" s="71">
        <v>3</v>
      </c>
      <c r="I22" s="71">
        <v>4</v>
      </c>
      <c r="J22" s="71">
        <v>5</v>
      </c>
      <c r="K22" s="72" t="s">
        <v>5</v>
      </c>
      <c r="L22" s="72" t="s">
        <v>6</v>
      </c>
    </row>
    <row r="23" spans="2:12" ht="30" customHeight="1" x14ac:dyDescent="0.2">
      <c r="B23" s="115" t="s">
        <v>15</v>
      </c>
      <c r="C23" s="126"/>
      <c r="D23" s="126"/>
      <c r="E23" s="126"/>
      <c r="F23" s="126"/>
      <c r="G23" s="7">
        <f>IFERROR(VLOOKUP("8",[1]FP0005PRV2!$A$3:$F$8,3,FALSE),0)</f>
        <v>0</v>
      </c>
      <c r="H23" s="8">
        <f>IFERROR(VLOOKUP("8",[1]FP0005PRV2!$A$3:$F$8,4,FALSE),0)</f>
        <v>0</v>
      </c>
      <c r="I23" s="8">
        <f>IFERROR(VLOOKUP("8",[1]FP0005PRV2!$A$3:$F$8,5,FALSE),0)</f>
        <v>0</v>
      </c>
      <c r="J23" s="7">
        <f>IFERROR(VLOOKUP("8",[1]FP0005PRV2!$A$3:$F$8,6,FALSE),0)</f>
        <v>0</v>
      </c>
      <c r="K23" s="11" t="str">
        <f t="shared" ref="K23:K25" si="3">IFERROR(J23/G23*100,"")</f>
        <v/>
      </c>
      <c r="L23" s="11" t="str">
        <f t="shared" ref="L23:L28" si="4">IFERROR(J23/I23*100,"")</f>
        <v/>
      </c>
    </row>
    <row r="24" spans="2:12" ht="30" customHeight="1" x14ac:dyDescent="0.2">
      <c r="B24" s="115" t="s">
        <v>16</v>
      </c>
      <c r="C24" s="127"/>
      <c r="D24" s="127"/>
      <c r="E24" s="127"/>
      <c r="F24" s="127"/>
      <c r="G24" s="7">
        <f>IFERROR(VLOOKUP("5",[1]FP0005PRV2!$A$3:$F$8,3,FALSE),0)</f>
        <v>0</v>
      </c>
      <c r="H24" s="8">
        <f>IFERROR(VLOOKUP("5",[1]FP0005PRV2!$A$3:$F$8,4,FALSE),0)</f>
        <v>0</v>
      </c>
      <c r="I24" s="8">
        <f>IFERROR(VLOOKUP("5",[1]FP0005PRV2!$A$3:$F$8,5,FALSE),0)</f>
        <v>0</v>
      </c>
      <c r="J24" s="7">
        <f>IFERROR(VLOOKUP("5",[1]FP0005PRV2!$A$3:$F$8,6,FALSE),0)</f>
        <v>0</v>
      </c>
      <c r="K24" s="11" t="str">
        <f t="shared" si="3"/>
        <v/>
      </c>
      <c r="L24" s="11" t="str">
        <f t="shared" si="4"/>
        <v/>
      </c>
    </row>
    <row r="25" spans="2:12" ht="30" customHeight="1" x14ac:dyDescent="0.2">
      <c r="B25" s="112" t="s">
        <v>17</v>
      </c>
      <c r="C25" s="113"/>
      <c r="D25" s="113"/>
      <c r="E25" s="113"/>
      <c r="F25" s="114"/>
      <c r="G25" s="75">
        <f>G23-G24</f>
        <v>0</v>
      </c>
      <c r="H25" s="76">
        <f>H23-H24</f>
        <v>0</v>
      </c>
      <c r="I25" s="76">
        <f>I23-I24</f>
        <v>0</v>
      </c>
      <c r="J25" s="75">
        <f>J23-J24</f>
        <v>0</v>
      </c>
      <c r="K25" s="80" t="str">
        <f t="shared" si="3"/>
        <v/>
      </c>
      <c r="L25" s="80" t="str">
        <f t="shared" si="4"/>
        <v/>
      </c>
    </row>
    <row r="26" spans="2:12" ht="30" customHeight="1" x14ac:dyDescent="0.2">
      <c r="B26" s="115" t="s">
        <v>18</v>
      </c>
      <c r="C26" s="127"/>
      <c r="D26" s="127"/>
      <c r="E26" s="127"/>
      <c r="F26" s="127"/>
      <c r="G26" s="7"/>
      <c r="H26" s="8"/>
      <c r="I26" s="8"/>
      <c r="J26" s="7"/>
      <c r="K26" s="11"/>
      <c r="L26" s="11" t="str">
        <f t="shared" si="4"/>
        <v/>
      </c>
    </row>
    <row r="27" spans="2:12" ht="30" customHeight="1" x14ac:dyDescent="0.2">
      <c r="B27" s="115" t="s">
        <v>19</v>
      </c>
      <c r="C27" s="127"/>
      <c r="D27" s="127"/>
      <c r="E27" s="127"/>
      <c r="F27" s="127"/>
      <c r="G27" s="7">
        <v>-355.6</v>
      </c>
      <c r="H27" s="8"/>
      <c r="I27" s="8"/>
      <c r="J27" s="7"/>
      <c r="K27" s="11"/>
      <c r="L27" s="11" t="str">
        <f t="shared" si="4"/>
        <v/>
      </c>
    </row>
    <row r="28" spans="2:12" ht="30" customHeight="1" x14ac:dyDescent="0.2">
      <c r="B28" s="112" t="s">
        <v>20</v>
      </c>
      <c r="C28" s="113"/>
      <c r="D28" s="113"/>
      <c r="E28" s="113"/>
      <c r="F28" s="114"/>
      <c r="G28" s="75">
        <f>+G25+G26+G27</f>
        <v>-355.6</v>
      </c>
      <c r="H28" s="75">
        <f>+H25+H26+H27</f>
        <v>0</v>
      </c>
      <c r="I28" s="75">
        <f>+I25+I26+I27</f>
        <v>0</v>
      </c>
      <c r="J28" s="75">
        <f>+J25+J26+J27</f>
        <v>0</v>
      </c>
      <c r="K28" s="80"/>
      <c r="L28" s="80" t="str">
        <f t="shared" si="4"/>
        <v/>
      </c>
    </row>
    <row r="29" spans="2:12" ht="30" customHeight="1" x14ac:dyDescent="0.2">
      <c r="B29" s="130" t="s">
        <v>21</v>
      </c>
      <c r="C29" s="130"/>
      <c r="D29" s="130"/>
      <c r="E29" s="130"/>
      <c r="F29" s="130"/>
      <c r="G29" s="78">
        <f>+G17+G28</f>
        <v>1.4900933820172213E-9</v>
      </c>
      <c r="H29" s="78">
        <f>+H17+H28</f>
        <v>0</v>
      </c>
      <c r="I29" s="78">
        <f>+I17+I28</f>
        <v>0</v>
      </c>
      <c r="J29" s="78">
        <f>+J17+J28</f>
        <v>0</v>
      </c>
      <c r="K29" s="77"/>
      <c r="L29" s="77"/>
    </row>
    <row r="31" spans="2:12" x14ac:dyDescent="0.2">
      <c r="B31" s="23"/>
      <c r="C31" s="23"/>
      <c r="D31" s="23"/>
      <c r="E31" s="23"/>
      <c r="F31" s="23"/>
      <c r="G31" s="24"/>
      <c r="H31" s="25"/>
      <c r="I31" s="25"/>
      <c r="J31" s="24"/>
      <c r="K31" s="24"/>
      <c r="L31" s="24"/>
    </row>
    <row r="32" spans="2:12" x14ac:dyDescent="0.2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2:12" x14ac:dyDescent="0.2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2:12" x14ac:dyDescent="0.2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2:12" ht="44.25" customHeight="1" x14ac:dyDescent="0.2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2:12" x14ac:dyDescent="0.2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</row>
    <row r="37" spans="2:12" ht="20.25" customHeight="1" x14ac:dyDescent="0.2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</row>
  </sheetData>
  <mergeCells count="26">
    <mergeCell ref="B34:L35"/>
    <mergeCell ref="B36:L37"/>
    <mergeCell ref="B26:F26"/>
    <mergeCell ref="B27:F27"/>
    <mergeCell ref="B28:F28"/>
    <mergeCell ref="B29:F29"/>
    <mergeCell ref="B32:L32"/>
    <mergeCell ref="B33:L33"/>
    <mergeCell ref="B25:F25"/>
    <mergeCell ref="B11:F11"/>
    <mergeCell ref="B12:F12"/>
    <mergeCell ref="B13:F13"/>
    <mergeCell ref="B14:F14"/>
    <mergeCell ref="B15:F15"/>
    <mergeCell ref="B17:F17"/>
    <mergeCell ref="B20:F20"/>
    <mergeCell ref="B21:F21"/>
    <mergeCell ref="B22:F22"/>
    <mergeCell ref="B23:F23"/>
    <mergeCell ref="B24:F24"/>
    <mergeCell ref="B10:F10"/>
    <mergeCell ref="B2:L2"/>
    <mergeCell ref="B4:L4"/>
    <mergeCell ref="B6:L6"/>
    <mergeCell ref="B8:F8"/>
    <mergeCell ref="B9:F9"/>
  </mergeCells>
  <pageMargins left="0.70866141732283472" right="0.70866141732283472" top="0.39370078740157483" bottom="0.74803149606299213" header="0.31496062992125984" footer="0.31496062992125984"/>
  <pageSetup paperSize="9" scale="66" fitToHeight="0" orientation="landscape" verticalDpi="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P82"/>
  <sheetViews>
    <sheetView workbookViewId="0">
      <selection activeCell="E16" sqref="E16"/>
    </sheetView>
  </sheetViews>
  <sheetFormatPr defaultRowHeight="12.75" x14ac:dyDescent="0.2"/>
  <cols>
    <col min="1" max="1" width="9.140625" style="26"/>
    <col min="2" max="2" width="22.7109375" style="26" customWidth="1"/>
    <col min="3" max="3" width="45.28515625" style="44" customWidth="1"/>
    <col min="4" max="4" width="29" style="45" customWidth="1"/>
    <col min="5" max="5" width="20.85546875" style="45" customWidth="1"/>
    <col min="6" max="6" width="20.7109375" style="45" customWidth="1"/>
    <col min="7" max="7" width="27.7109375" style="46" customWidth="1"/>
    <col min="8" max="8" width="9.7109375" style="46" customWidth="1"/>
    <col min="9" max="9" width="9.7109375" style="26" customWidth="1"/>
    <col min="10" max="10" width="9.42578125" style="26" bestFit="1" customWidth="1"/>
    <col min="11" max="11" width="15.42578125" style="26" bestFit="1" customWidth="1"/>
    <col min="12" max="12" width="9.42578125" style="26" bestFit="1" customWidth="1"/>
    <col min="13" max="257" width="9.140625" style="26"/>
    <col min="258" max="258" width="64.28515625" style="26" customWidth="1"/>
    <col min="259" max="259" width="29.85546875" style="26" customWidth="1"/>
    <col min="260" max="260" width="20.140625" style="26" customWidth="1"/>
    <col min="261" max="261" width="17.5703125" style="26" bestFit="1" customWidth="1"/>
    <col min="262" max="262" width="27.5703125" style="26" customWidth="1"/>
    <col min="263" max="263" width="16.42578125" style="26" bestFit="1" customWidth="1"/>
    <col min="264" max="264" width="15.5703125" style="26" bestFit="1" customWidth="1"/>
    <col min="265" max="265" width="15.42578125" style="26" bestFit="1" customWidth="1"/>
    <col min="266" max="266" width="9.42578125" style="26" bestFit="1" customWidth="1"/>
    <col min="267" max="267" width="15.42578125" style="26" bestFit="1" customWidth="1"/>
    <col min="268" max="268" width="9.42578125" style="26" bestFit="1" customWidth="1"/>
    <col min="269" max="513" width="9.140625" style="26"/>
    <col min="514" max="514" width="64.28515625" style="26" customWidth="1"/>
    <col min="515" max="515" width="29.85546875" style="26" customWidth="1"/>
    <col min="516" max="516" width="20.140625" style="26" customWidth="1"/>
    <col min="517" max="517" width="17.5703125" style="26" bestFit="1" customWidth="1"/>
    <col min="518" max="518" width="27.5703125" style="26" customWidth="1"/>
    <col min="519" max="519" width="16.42578125" style="26" bestFit="1" customWidth="1"/>
    <col min="520" max="520" width="15.5703125" style="26" bestFit="1" customWidth="1"/>
    <col min="521" max="521" width="15.42578125" style="26" bestFit="1" customWidth="1"/>
    <col min="522" max="522" width="9.42578125" style="26" bestFit="1" customWidth="1"/>
    <col min="523" max="523" width="15.42578125" style="26" bestFit="1" customWidth="1"/>
    <col min="524" max="524" width="9.42578125" style="26" bestFit="1" customWidth="1"/>
    <col min="525" max="769" width="9.140625" style="26"/>
    <col min="770" max="770" width="64.28515625" style="26" customWidth="1"/>
    <col min="771" max="771" width="29.85546875" style="26" customWidth="1"/>
    <col min="772" max="772" width="20.140625" style="26" customWidth="1"/>
    <col min="773" max="773" width="17.5703125" style="26" bestFit="1" customWidth="1"/>
    <col min="774" max="774" width="27.5703125" style="26" customWidth="1"/>
    <col min="775" max="775" width="16.42578125" style="26" bestFit="1" customWidth="1"/>
    <col min="776" max="776" width="15.5703125" style="26" bestFit="1" customWidth="1"/>
    <col min="777" max="777" width="15.42578125" style="26" bestFit="1" customWidth="1"/>
    <col min="778" max="778" width="9.42578125" style="26" bestFit="1" customWidth="1"/>
    <col min="779" max="779" width="15.42578125" style="26" bestFit="1" customWidth="1"/>
    <col min="780" max="780" width="9.42578125" style="26" bestFit="1" customWidth="1"/>
    <col min="781" max="1025" width="9.140625" style="26"/>
    <col min="1026" max="1026" width="64.28515625" style="26" customWidth="1"/>
    <col min="1027" max="1027" width="29.85546875" style="26" customWidth="1"/>
    <col min="1028" max="1028" width="20.140625" style="26" customWidth="1"/>
    <col min="1029" max="1029" width="17.5703125" style="26" bestFit="1" customWidth="1"/>
    <col min="1030" max="1030" width="27.5703125" style="26" customWidth="1"/>
    <col min="1031" max="1031" width="16.42578125" style="26" bestFit="1" customWidth="1"/>
    <col min="1032" max="1032" width="15.5703125" style="26" bestFit="1" customWidth="1"/>
    <col min="1033" max="1033" width="15.42578125" style="26" bestFit="1" customWidth="1"/>
    <col min="1034" max="1034" width="9.42578125" style="26" bestFit="1" customWidth="1"/>
    <col min="1035" max="1035" width="15.42578125" style="26" bestFit="1" customWidth="1"/>
    <col min="1036" max="1036" width="9.42578125" style="26" bestFit="1" customWidth="1"/>
    <col min="1037" max="1281" width="9.140625" style="26"/>
    <col min="1282" max="1282" width="64.28515625" style="26" customWidth="1"/>
    <col min="1283" max="1283" width="29.85546875" style="26" customWidth="1"/>
    <col min="1284" max="1284" width="20.140625" style="26" customWidth="1"/>
    <col min="1285" max="1285" width="17.5703125" style="26" bestFit="1" customWidth="1"/>
    <col min="1286" max="1286" width="27.5703125" style="26" customWidth="1"/>
    <col min="1287" max="1287" width="16.42578125" style="26" bestFit="1" customWidth="1"/>
    <col min="1288" max="1288" width="15.5703125" style="26" bestFit="1" customWidth="1"/>
    <col min="1289" max="1289" width="15.42578125" style="26" bestFit="1" customWidth="1"/>
    <col min="1290" max="1290" width="9.42578125" style="26" bestFit="1" customWidth="1"/>
    <col min="1291" max="1291" width="15.42578125" style="26" bestFit="1" customWidth="1"/>
    <col min="1292" max="1292" width="9.42578125" style="26" bestFit="1" customWidth="1"/>
    <col min="1293" max="1537" width="9.140625" style="26"/>
    <col min="1538" max="1538" width="64.28515625" style="26" customWidth="1"/>
    <col min="1539" max="1539" width="29.85546875" style="26" customWidth="1"/>
    <col min="1540" max="1540" width="20.140625" style="26" customWidth="1"/>
    <col min="1541" max="1541" width="17.5703125" style="26" bestFit="1" customWidth="1"/>
    <col min="1542" max="1542" width="27.5703125" style="26" customWidth="1"/>
    <col min="1543" max="1543" width="16.42578125" style="26" bestFit="1" customWidth="1"/>
    <col min="1544" max="1544" width="15.5703125" style="26" bestFit="1" customWidth="1"/>
    <col min="1545" max="1545" width="15.42578125" style="26" bestFit="1" customWidth="1"/>
    <col min="1546" max="1546" width="9.42578125" style="26" bestFit="1" customWidth="1"/>
    <col min="1547" max="1547" width="15.42578125" style="26" bestFit="1" customWidth="1"/>
    <col min="1548" max="1548" width="9.42578125" style="26" bestFit="1" customWidth="1"/>
    <col min="1549" max="1793" width="9.140625" style="26"/>
    <col min="1794" max="1794" width="64.28515625" style="26" customWidth="1"/>
    <col min="1795" max="1795" width="29.85546875" style="26" customWidth="1"/>
    <col min="1796" max="1796" width="20.140625" style="26" customWidth="1"/>
    <col min="1797" max="1797" width="17.5703125" style="26" bestFit="1" customWidth="1"/>
    <col min="1798" max="1798" width="27.5703125" style="26" customWidth="1"/>
    <col min="1799" max="1799" width="16.42578125" style="26" bestFit="1" customWidth="1"/>
    <col min="1800" max="1800" width="15.5703125" style="26" bestFit="1" customWidth="1"/>
    <col min="1801" max="1801" width="15.42578125" style="26" bestFit="1" customWidth="1"/>
    <col min="1802" max="1802" width="9.42578125" style="26" bestFit="1" customWidth="1"/>
    <col min="1803" max="1803" width="15.42578125" style="26" bestFit="1" customWidth="1"/>
    <col min="1804" max="1804" width="9.42578125" style="26" bestFit="1" customWidth="1"/>
    <col min="1805" max="2049" width="9.140625" style="26"/>
    <col min="2050" max="2050" width="64.28515625" style="26" customWidth="1"/>
    <col min="2051" max="2051" width="29.85546875" style="26" customWidth="1"/>
    <col min="2052" max="2052" width="20.140625" style="26" customWidth="1"/>
    <col min="2053" max="2053" width="17.5703125" style="26" bestFit="1" customWidth="1"/>
    <col min="2054" max="2054" width="27.5703125" style="26" customWidth="1"/>
    <col min="2055" max="2055" width="16.42578125" style="26" bestFit="1" customWidth="1"/>
    <col min="2056" max="2056" width="15.5703125" style="26" bestFit="1" customWidth="1"/>
    <col min="2057" max="2057" width="15.42578125" style="26" bestFit="1" customWidth="1"/>
    <col min="2058" max="2058" width="9.42578125" style="26" bestFit="1" customWidth="1"/>
    <col min="2059" max="2059" width="15.42578125" style="26" bestFit="1" customWidth="1"/>
    <col min="2060" max="2060" width="9.42578125" style="26" bestFit="1" customWidth="1"/>
    <col min="2061" max="2305" width="9.140625" style="26"/>
    <col min="2306" max="2306" width="64.28515625" style="26" customWidth="1"/>
    <col min="2307" max="2307" width="29.85546875" style="26" customWidth="1"/>
    <col min="2308" max="2308" width="20.140625" style="26" customWidth="1"/>
    <col min="2309" max="2309" width="17.5703125" style="26" bestFit="1" customWidth="1"/>
    <col min="2310" max="2310" width="27.5703125" style="26" customWidth="1"/>
    <col min="2311" max="2311" width="16.42578125" style="26" bestFit="1" customWidth="1"/>
    <col min="2312" max="2312" width="15.5703125" style="26" bestFit="1" customWidth="1"/>
    <col min="2313" max="2313" width="15.42578125" style="26" bestFit="1" customWidth="1"/>
    <col min="2314" max="2314" width="9.42578125" style="26" bestFit="1" customWidth="1"/>
    <col min="2315" max="2315" width="15.42578125" style="26" bestFit="1" customWidth="1"/>
    <col min="2316" max="2316" width="9.42578125" style="26" bestFit="1" customWidth="1"/>
    <col min="2317" max="2561" width="9.140625" style="26"/>
    <col min="2562" max="2562" width="64.28515625" style="26" customWidth="1"/>
    <col min="2563" max="2563" width="29.85546875" style="26" customWidth="1"/>
    <col min="2564" max="2564" width="20.140625" style="26" customWidth="1"/>
    <col min="2565" max="2565" width="17.5703125" style="26" bestFit="1" customWidth="1"/>
    <col min="2566" max="2566" width="27.5703125" style="26" customWidth="1"/>
    <col min="2567" max="2567" width="16.42578125" style="26" bestFit="1" customWidth="1"/>
    <col min="2568" max="2568" width="15.5703125" style="26" bestFit="1" customWidth="1"/>
    <col min="2569" max="2569" width="15.42578125" style="26" bestFit="1" customWidth="1"/>
    <col min="2570" max="2570" width="9.42578125" style="26" bestFit="1" customWidth="1"/>
    <col min="2571" max="2571" width="15.42578125" style="26" bestFit="1" customWidth="1"/>
    <col min="2572" max="2572" width="9.42578125" style="26" bestFit="1" customWidth="1"/>
    <col min="2573" max="2817" width="9.140625" style="26"/>
    <col min="2818" max="2818" width="64.28515625" style="26" customWidth="1"/>
    <col min="2819" max="2819" width="29.85546875" style="26" customWidth="1"/>
    <col min="2820" max="2820" width="20.140625" style="26" customWidth="1"/>
    <col min="2821" max="2821" width="17.5703125" style="26" bestFit="1" customWidth="1"/>
    <col min="2822" max="2822" width="27.5703125" style="26" customWidth="1"/>
    <col min="2823" max="2823" width="16.42578125" style="26" bestFit="1" customWidth="1"/>
    <col min="2824" max="2824" width="15.5703125" style="26" bestFit="1" customWidth="1"/>
    <col min="2825" max="2825" width="15.42578125" style="26" bestFit="1" customWidth="1"/>
    <col min="2826" max="2826" width="9.42578125" style="26" bestFit="1" customWidth="1"/>
    <col min="2827" max="2827" width="15.42578125" style="26" bestFit="1" customWidth="1"/>
    <col min="2828" max="2828" width="9.42578125" style="26" bestFit="1" customWidth="1"/>
    <col min="2829" max="3073" width="9.140625" style="26"/>
    <col min="3074" max="3074" width="64.28515625" style="26" customWidth="1"/>
    <col min="3075" max="3075" width="29.85546875" style="26" customWidth="1"/>
    <col min="3076" max="3076" width="20.140625" style="26" customWidth="1"/>
    <col min="3077" max="3077" width="17.5703125" style="26" bestFit="1" customWidth="1"/>
    <col min="3078" max="3078" width="27.5703125" style="26" customWidth="1"/>
    <col min="3079" max="3079" width="16.42578125" style="26" bestFit="1" customWidth="1"/>
    <col min="3080" max="3080" width="15.5703125" style="26" bestFit="1" customWidth="1"/>
    <col min="3081" max="3081" width="15.42578125" style="26" bestFit="1" customWidth="1"/>
    <col min="3082" max="3082" width="9.42578125" style="26" bestFit="1" customWidth="1"/>
    <col min="3083" max="3083" width="15.42578125" style="26" bestFit="1" customWidth="1"/>
    <col min="3084" max="3084" width="9.42578125" style="26" bestFit="1" customWidth="1"/>
    <col min="3085" max="3329" width="9.140625" style="26"/>
    <col min="3330" max="3330" width="64.28515625" style="26" customWidth="1"/>
    <col min="3331" max="3331" width="29.85546875" style="26" customWidth="1"/>
    <col min="3332" max="3332" width="20.140625" style="26" customWidth="1"/>
    <col min="3333" max="3333" width="17.5703125" style="26" bestFit="1" customWidth="1"/>
    <col min="3334" max="3334" width="27.5703125" style="26" customWidth="1"/>
    <col min="3335" max="3335" width="16.42578125" style="26" bestFit="1" customWidth="1"/>
    <col min="3336" max="3336" width="15.5703125" style="26" bestFit="1" customWidth="1"/>
    <col min="3337" max="3337" width="15.42578125" style="26" bestFit="1" customWidth="1"/>
    <col min="3338" max="3338" width="9.42578125" style="26" bestFit="1" customWidth="1"/>
    <col min="3339" max="3339" width="15.42578125" style="26" bestFit="1" customWidth="1"/>
    <col min="3340" max="3340" width="9.42578125" style="26" bestFit="1" customWidth="1"/>
    <col min="3341" max="3585" width="9.140625" style="26"/>
    <col min="3586" max="3586" width="64.28515625" style="26" customWidth="1"/>
    <col min="3587" max="3587" width="29.85546875" style="26" customWidth="1"/>
    <col min="3588" max="3588" width="20.140625" style="26" customWidth="1"/>
    <col min="3589" max="3589" width="17.5703125" style="26" bestFit="1" customWidth="1"/>
    <col min="3590" max="3590" width="27.5703125" style="26" customWidth="1"/>
    <col min="3591" max="3591" width="16.42578125" style="26" bestFit="1" customWidth="1"/>
    <col min="3592" max="3592" width="15.5703125" style="26" bestFit="1" customWidth="1"/>
    <col min="3593" max="3593" width="15.42578125" style="26" bestFit="1" customWidth="1"/>
    <col min="3594" max="3594" width="9.42578125" style="26" bestFit="1" customWidth="1"/>
    <col min="3595" max="3595" width="15.42578125" style="26" bestFit="1" customWidth="1"/>
    <col min="3596" max="3596" width="9.42578125" style="26" bestFit="1" customWidth="1"/>
    <col min="3597" max="3841" width="9.140625" style="26"/>
    <col min="3842" max="3842" width="64.28515625" style="26" customWidth="1"/>
    <col min="3843" max="3843" width="29.85546875" style="26" customWidth="1"/>
    <col min="3844" max="3844" width="20.140625" style="26" customWidth="1"/>
    <col min="3845" max="3845" width="17.5703125" style="26" bestFit="1" customWidth="1"/>
    <col min="3846" max="3846" width="27.5703125" style="26" customWidth="1"/>
    <col min="3847" max="3847" width="16.42578125" style="26" bestFit="1" customWidth="1"/>
    <col min="3848" max="3848" width="15.5703125" style="26" bestFit="1" customWidth="1"/>
    <col min="3849" max="3849" width="15.42578125" style="26" bestFit="1" customWidth="1"/>
    <col min="3850" max="3850" width="9.42578125" style="26" bestFit="1" customWidth="1"/>
    <col min="3851" max="3851" width="15.42578125" style="26" bestFit="1" customWidth="1"/>
    <col min="3852" max="3852" width="9.42578125" style="26" bestFit="1" customWidth="1"/>
    <col min="3853" max="4097" width="9.140625" style="26"/>
    <col min="4098" max="4098" width="64.28515625" style="26" customWidth="1"/>
    <col min="4099" max="4099" width="29.85546875" style="26" customWidth="1"/>
    <col min="4100" max="4100" width="20.140625" style="26" customWidth="1"/>
    <col min="4101" max="4101" width="17.5703125" style="26" bestFit="1" customWidth="1"/>
    <col min="4102" max="4102" width="27.5703125" style="26" customWidth="1"/>
    <col min="4103" max="4103" width="16.42578125" style="26" bestFit="1" customWidth="1"/>
    <col min="4104" max="4104" width="15.5703125" style="26" bestFit="1" customWidth="1"/>
    <col min="4105" max="4105" width="15.42578125" style="26" bestFit="1" customWidth="1"/>
    <col min="4106" max="4106" width="9.42578125" style="26" bestFit="1" customWidth="1"/>
    <col min="4107" max="4107" width="15.42578125" style="26" bestFit="1" customWidth="1"/>
    <col min="4108" max="4108" width="9.42578125" style="26" bestFit="1" customWidth="1"/>
    <col min="4109" max="4353" width="9.140625" style="26"/>
    <col min="4354" max="4354" width="64.28515625" style="26" customWidth="1"/>
    <col min="4355" max="4355" width="29.85546875" style="26" customWidth="1"/>
    <col min="4356" max="4356" width="20.140625" style="26" customWidth="1"/>
    <col min="4357" max="4357" width="17.5703125" style="26" bestFit="1" customWidth="1"/>
    <col min="4358" max="4358" width="27.5703125" style="26" customWidth="1"/>
    <col min="4359" max="4359" width="16.42578125" style="26" bestFit="1" customWidth="1"/>
    <col min="4360" max="4360" width="15.5703125" style="26" bestFit="1" customWidth="1"/>
    <col min="4361" max="4361" width="15.42578125" style="26" bestFit="1" customWidth="1"/>
    <col min="4362" max="4362" width="9.42578125" style="26" bestFit="1" customWidth="1"/>
    <col min="4363" max="4363" width="15.42578125" style="26" bestFit="1" customWidth="1"/>
    <col min="4364" max="4364" width="9.42578125" style="26" bestFit="1" customWidth="1"/>
    <col min="4365" max="4609" width="9.140625" style="26"/>
    <col min="4610" max="4610" width="64.28515625" style="26" customWidth="1"/>
    <col min="4611" max="4611" width="29.85546875" style="26" customWidth="1"/>
    <col min="4612" max="4612" width="20.140625" style="26" customWidth="1"/>
    <col min="4613" max="4613" width="17.5703125" style="26" bestFit="1" customWidth="1"/>
    <col min="4614" max="4614" width="27.5703125" style="26" customWidth="1"/>
    <col min="4615" max="4615" width="16.42578125" style="26" bestFit="1" customWidth="1"/>
    <col min="4616" max="4616" width="15.5703125" style="26" bestFit="1" customWidth="1"/>
    <col min="4617" max="4617" width="15.42578125" style="26" bestFit="1" customWidth="1"/>
    <col min="4618" max="4618" width="9.42578125" style="26" bestFit="1" customWidth="1"/>
    <col min="4619" max="4619" width="15.42578125" style="26" bestFit="1" customWidth="1"/>
    <col min="4620" max="4620" width="9.42578125" style="26" bestFit="1" customWidth="1"/>
    <col min="4621" max="4865" width="9.140625" style="26"/>
    <col min="4866" max="4866" width="64.28515625" style="26" customWidth="1"/>
    <col min="4867" max="4867" width="29.85546875" style="26" customWidth="1"/>
    <col min="4868" max="4868" width="20.140625" style="26" customWidth="1"/>
    <col min="4869" max="4869" width="17.5703125" style="26" bestFit="1" customWidth="1"/>
    <col min="4870" max="4870" width="27.5703125" style="26" customWidth="1"/>
    <col min="4871" max="4871" width="16.42578125" style="26" bestFit="1" customWidth="1"/>
    <col min="4872" max="4872" width="15.5703125" style="26" bestFit="1" customWidth="1"/>
    <col min="4873" max="4873" width="15.42578125" style="26" bestFit="1" customWidth="1"/>
    <col min="4874" max="4874" width="9.42578125" style="26" bestFit="1" customWidth="1"/>
    <col min="4875" max="4875" width="15.42578125" style="26" bestFit="1" customWidth="1"/>
    <col min="4876" max="4876" width="9.42578125" style="26" bestFit="1" customWidth="1"/>
    <col min="4877" max="5121" width="9.140625" style="26"/>
    <col min="5122" max="5122" width="64.28515625" style="26" customWidth="1"/>
    <col min="5123" max="5123" width="29.85546875" style="26" customWidth="1"/>
    <col min="5124" max="5124" width="20.140625" style="26" customWidth="1"/>
    <col min="5125" max="5125" width="17.5703125" style="26" bestFit="1" customWidth="1"/>
    <col min="5126" max="5126" width="27.5703125" style="26" customWidth="1"/>
    <col min="5127" max="5127" width="16.42578125" style="26" bestFit="1" customWidth="1"/>
    <col min="5128" max="5128" width="15.5703125" style="26" bestFit="1" customWidth="1"/>
    <col min="5129" max="5129" width="15.42578125" style="26" bestFit="1" customWidth="1"/>
    <col min="5130" max="5130" width="9.42578125" style="26" bestFit="1" customWidth="1"/>
    <col min="5131" max="5131" width="15.42578125" style="26" bestFit="1" customWidth="1"/>
    <col min="5132" max="5132" width="9.42578125" style="26" bestFit="1" customWidth="1"/>
    <col min="5133" max="5377" width="9.140625" style="26"/>
    <col min="5378" max="5378" width="64.28515625" style="26" customWidth="1"/>
    <col min="5379" max="5379" width="29.85546875" style="26" customWidth="1"/>
    <col min="5380" max="5380" width="20.140625" style="26" customWidth="1"/>
    <col min="5381" max="5381" width="17.5703125" style="26" bestFit="1" customWidth="1"/>
    <col min="5382" max="5382" width="27.5703125" style="26" customWidth="1"/>
    <col min="5383" max="5383" width="16.42578125" style="26" bestFit="1" customWidth="1"/>
    <col min="5384" max="5384" width="15.5703125" style="26" bestFit="1" customWidth="1"/>
    <col min="5385" max="5385" width="15.42578125" style="26" bestFit="1" customWidth="1"/>
    <col min="5386" max="5386" width="9.42578125" style="26" bestFit="1" customWidth="1"/>
    <col min="5387" max="5387" width="15.42578125" style="26" bestFit="1" customWidth="1"/>
    <col min="5388" max="5388" width="9.42578125" style="26" bestFit="1" customWidth="1"/>
    <col min="5389" max="5633" width="9.140625" style="26"/>
    <col min="5634" max="5634" width="64.28515625" style="26" customWidth="1"/>
    <col min="5635" max="5635" width="29.85546875" style="26" customWidth="1"/>
    <col min="5636" max="5636" width="20.140625" style="26" customWidth="1"/>
    <col min="5637" max="5637" width="17.5703125" style="26" bestFit="1" customWidth="1"/>
    <col min="5638" max="5638" width="27.5703125" style="26" customWidth="1"/>
    <col min="5639" max="5639" width="16.42578125" style="26" bestFit="1" customWidth="1"/>
    <col min="5640" max="5640" width="15.5703125" style="26" bestFit="1" customWidth="1"/>
    <col min="5641" max="5641" width="15.42578125" style="26" bestFit="1" customWidth="1"/>
    <col min="5642" max="5642" width="9.42578125" style="26" bestFit="1" customWidth="1"/>
    <col min="5643" max="5643" width="15.42578125" style="26" bestFit="1" customWidth="1"/>
    <col min="5644" max="5644" width="9.42578125" style="26" bestFit="1" customWidth="1"/>
    <col min="5645" max="5889" width="9.140625" style="26"/>
    <col min="5890" max="5890" width="64.28515625" style="26" customWidth="1"/>
    <col min="5891" max="5891" width="29.85546875" style="26" customWidth="1"/>
    <col min="5892" max="5892" width="20.140625" style="26" customWidth="1"/>
    <col min="5893" max="5893" width="17.5703125" style="26" bestFit="1" customWidth="1"/>
    <col min="5894" max="5894" width="27.5703125" style="26" customWidth="1"/>
    <col min="5895" max="5895" width="16.42578125" style="26" bestFit="1" customWidth="1"/>
    <col min="5896" max="5896" width="15.5703125" style="26" bestFit="1" customWidth="1"/>
    <col min="5897" max="5897" width="15.42578125" style="26" bestFit="1" customWidth="1"/>
    <col min="5898" max="5898" width="9.42578125" style="26" bestFit="1" customWidth="1"/>
    <col min="5899" max="5899" width="15.42578125" style="26" bestFit="1" customWidth="1"/>
    <col min="5900" max="5900" width="9.42578125" style="26" bestFit="1" customWidth="1"/>
    <col min="5901" max="6145" width="9.140625" style="26"/>
    <col min="6146" max="6146" width="64.28515625" style="26" customWidth="1"/>
    <col min="6147" max="6147" width="29.85546875" style="26" customWidth="1"/>
    <col min="6148" max="6148" width="20.140625" style="26" customWidth="1"/>
    <col min="6149" max="6149" width="17.5703125" style="26" bestFit="1" customWidth="1"/>
    <col min="6150" max="6150" width="27.5703125" style="26" customWidth="1"/>
    <col min="6151" max="6151" width="16.42578125" style="26" bestFit="1" customWidth="1"/>
    <col min="6152" max="6152" width="15.5703125" style="26" bestFit="1" customWidth="1"/>
    <col min="6153" max="6153" width="15.42578125" style="26" bestFit="1" customWidth="1"/>
    <col min="6154" max="6154" width="9.42578125" style="26" bestFit="1" customWidth="1"/>
    <col min="6155" max="6155" width="15.42578125" style="26" bestFit="1" customWidth="1"/>
    <col min="6156" max="6156" width="9.42578125" style="26" bestFit="1" customWidth="1"/>
    <col min="6157" max="6401" width="9.140625" style="26"/>
    <col min="6402" max="6402" width="64.28515625" style="26" customWidth="1"/>
    <col min="6403" max="6403" width="29.85546875" style="26" customWidth="1"/>
    <col min="6404" max="6404" width="20.140625" style="26" customWidth="1"/>
    <col min="6405" max="6405" width="17.5703125" style="26" bestFit="1" customWidth="1"/>
    <col min="6406" max="6406" width="27.5703125" style="26" customWidth="1"/>
    <col min="6407" max="6407" width="16.42578125" style="26" bestFit="1" customWidth="1"/>
    <col min="6408" max="6408" width="15.5703125" style="26" bestFit="1" customWidth="1"/>
    <col min="6409" max="6409" width="15.42578125" style="26" bestFit="1" customWidth="1"/>
    <col min="6410" max="6410" width="9.42578125" style="26" bestFit="1" customWidth="1"/>
    <col min="6411" max="6411" width="15.42578125" style="26" bestFit="1" customWidth="1"/>
    <col min="6412" max="6412" width="9.42578125" style="26" bestFit="1" customWidth="1"/>
    <col min="6413" max="6657" width="9.140625" style="26"/>
    <col min="6658" max="6658" width="64.28515625" style="26" customWidth="1"/>
    <col min="6659" max="6659" width="29.85546875" style="26" customWidth="1"/>
    <col min="6660" max="6660" width="20.140625" style="26" customWidth="1"/>
    <col min="6661" max="6661" width="17.5703125" style="26" bestFit="1" customWidth="1"/>
    <col min="6662" max="6662" width="27.5703125" style="26" customWidth="1"/>
    <col min="6663" max="6663" width="16.42578125" style="26" bestFit="1" customWidth="1"/>
    <col min="6664" max="6664" width="15.5703125" style="26" bestFit="1" customWidth="1"/>
    <col min="6665" max="6665" width="15.42578125" style="26" bestFit="1" customWidth="1"/>
    <col min="6666" max="6666" width="9.42578125" style="26" bestFit="1" customWidth="1"/>
    <col min="6667" max="6667" width="15.42578125" style="26" bestFit="1" customWidth="1"/>
    <col min="6668" max="6668" width="9.42578125" style="26" bestFit="1" customWidth="1"/>
    <col min="6669" max="6913" width="9.140625" style="26"/>
    <col min="6914" max="6914" width="64.28515625" style="26" customWidth="1"/>
    <col min="6915" max="6915" width="29.85546875" style="26" customWidth="1"/>
    <col min="6916" max="6916" width="20.140625" style="26" customWidth="1"/>
    <col min="6917" max="6917" width="17.5703125" style="26" bestFit="1" customWidth="1"/>
    <col min="6918" max="6918" width="27.5703125" style="26" customWidth="1"/>
    <col min="6919" max="6919" width="16.42578125" style="26" bestFit="1" customWidth="1"/>
    <col min="6920" max="6920" width="15.5703125" style="26" bestFit="1" customWidth="1"/>
    <col min="6921" max="6921" width="15.42578125" style="26" bestFit="1" customWidth="1"/>
    <col min="6922" max="6922" width="9.42578125" style="26" bestFit="1" customWidth="1"/>
    <col min="6923" max="6923" width="15.42578125" style="26" bestFit="1" customWidth="1"/>
    <col min="6924" max="6924" width="9.42578125" style="26" bestFit="1" customWidth="1"/>
    <col min="6925" max="7169" width="9.140625" style="26"/>
    <col min="7170" max="7170" width="64.28515625" style="26" customWidth="1"/>
    <col min="7171" max="7171" width="29.85546875" style="26" customWidth="1"/>
    <col min="7172" max="7172" width="20.140625" style="26" customWidth="1"/>
    <col min="7173" max="7173" width="17.5703125" style="26" bestFit="1" customWidth="1"/>
    <col min="7174" max="7174" width="27.5703125" style="26" customWidth="1"/>
    <col min="7175" max="7175" width="16.42578125" style="26" bestFit="1" customWidth="1"/>
    <col min="7176" max="7176" width="15.5703125" style="26" bestFit="1" customWidth="1"/>
    <col min="7177" max="7177" width="15.42578125" style="26" bestFit="1" customWidth="1"/>
    <col min="7178" max="7178" width="9.42578125" style="26" bestFit="1" customWidth="1"/>
    <col min="7179" max="7179" width="15.42578125" style="26" bestFit="1" customWidth="1"/>
    <col min="7180" max="7180" width="9.42578125" style="26" bestFit="1" customWidth="1"/>
    <col min="7181" max="7425" width="9.140625" style="26"/>
    <col min="7426" max="7426" width="64.28515625" style="26" customWidth="1"/>
    <col min="7427" max="7427" width="29.85546875" style="26" customWidth="1"/>
    <col min="7428" max="7428" width="20.140625" style="26" customWidth="1"/>
    <col min="7429" max="7429" width="17.5703125" style="26" bestFit="1" customWidth="1"/>
    <col min="7430" max="7430" width="27.5703125" style="26" customWidth="1"/>
    <col min="7431" max="7431" width="16.42578125" style="26" bestFit="1" customWidth="1"/>
    <col min="7432" max="7432" width="15.5703125" style="26" bestFit="1" customWidth="1"/>
    <col min="7433" max="7433" width="15.42578125" style="26" bestFit="1" customWidth="1"/>
    <col min="7434" max="7434" width="9.42578125" style="26" bestFit="1" customWidth="1"/>
    <col min="7435" max="7435" width="15.42578125" style="26" bestFit="1" customWidth="1"/>
    <col min="7436" max="7436" width="9.42578125" style="26" bestFit="1" customWidth="1"/>
    <col min="7437" max="7681" width="9.140625" style="26"/>
    <col min="7682" max="7682" width="64.28515625" style="26" customWidth="1"/>
    <col min="7683" max="7683" width="29.85546875" style="26" customWidth="1"/>
    <col min="7684" max="7684" width="20.140625" style="26" customWidth="1"/>
    <col min="7685" max="7685" width="17.5703125" style="26" bestFit="1" customWidth="1"/>
    <col min="7686" max="7686" width="27.5703125" style="26" customWidth="1"/>
    <col min="7687" max="7687" width="16.42578125" style="26" bestFit="1" customWidth="1"/>
    <col min="7688" max="7688" width="15.5703125" style="26" bestFit="1" customWidth="1"/>
    <col min="7689" max="7689" width="15.42578125" style="26" bestFit="1" customWidth="1"/>
    <col min="7690" max="7690" width="9.42578125" style="26" bestFit="1" customWidth="1"/>
    <col min="7691" max="7691" width="15.42578125" style="26" bestFit="1" customWidth="1"/>
    <col min="7692" max="7692" width="9.42578125" style="26" bestFit="1" customWidth="1"/>
    <col min="7693" max="7937" width="9.140625" style="26"/>
    <col min="7938" max="7938" width="64.28515625" style="26" customWidth="1"/>
    <col min="7939" max="7939" width="29.85546875" style="26" customWidth="1"/>
    <col min="7940" max="7940" width="20.140625" style="26" customWidth="1"/>
    <col min="7941" max="7941" width="17.5703125" style="26" bestFit="1" customWidth="1"/>
    <col min="7942" max="7942" width="27.5703125" style="26" customWidth="1"/>
    <col min="7943" max="7943" width="16.42578125" style="26" bestFit="1" customWidth="1"/>
    <col min="7944" max="7944" width="15.5703125" style="26" bestFit="1" customWidth="1"/>
    <col min="7945" max="7945" width="15.42578125" style="26" bestFit="1" customWidth="1"/>
    <col min="7946" max="7946" width="9.42578125" style="26" bestFit="1" customWidth="1"/>
    <col min="7947" max="7947" width="15.42578125" style="26" bestFit="1" customWidth="1"/>
    <col min="7948" max="7948" width="9.42578125" style="26" bestFit="1" customWidth="1"/>
    <col min="7949" max="8193" width="9.140625" style="26"/>
    <col min="8194" max="8194" width="64.28515625" style="26" customWidth="1"/>
    <col min="8195" max="8195" width="29.85546875" style="26" customWidth="1"/>
    <col min="8196" max="8196" width="20.140625" style="26" customWidth="1"/>
    <col min="8197" max="8197" width="17.5703125" style="26" bestFit="1" customWidth="1"/>
    <col min="8198" max="8198" width="27.5703125" style="26" customWidth="1"/>
    <col min="8199" max="8199" width="16.42578125" style="26" bestFit="1" customWidth="1"/>
    <col min="8200" max="8200" width="15.5703125" style="26" bestFit="1" customWidth="1"/>
    <col min="8201" max="8201" width="15.42578125" style="26" bestFit="1" customWidth="1"/>
    <col min="8202" max="8202" width="9.42578125" style="26" bestFit="1" customWidth="1"/>
    <col min="8203" max="8203" width="15.42578125" style="26" bestFit="1" customWidth="1"/>
    <col min="8204" max="8204" width="9.42578125" style="26" bestFit="1" customWidth="1"/>
    <col min="8205" max="8449" width="9.140625" style="26"/>
    <col min="8450" max="8450" width="64.28515625" style="26" customWidth="1"/>
    <col min="8451" max="8451" width="29.85546875" style="26" customWidth="1"/>
    <col min="8452" max="8452" width="20.140625" style="26" customWidth="1"/>
    <col min="8453" max="8453" width="17.5703125" style="26" bestFit="1" customWidth="1"/>
    <col min="8454" max="8454" width="27.5703125" style="26" customWidth="1"/>
    <col min="8455" max="8455" width="16.42578125" style="26" bestFit="1" customWidth="1"/>
    <col min="8456" max="8456" width="15.5703125" style="26" bestFit="1" customWidth="1"/>
    <col min="8457" max="8457" width="15.42578125" style="26" bestFit="1" customWidth="1"/>
    <col min="8458" max="8458" width="9.42578125" style="26" bestFit="1" customWidth="1"/>
    <col min="8459" max="8459" width="15.42578125" style="26" bestFit="1" customWidth="1"/>
    <col min="8460" max="8460" width="9.42578125" style="26" bestFit="1" customWidth="1"/>
    <col min="8461" max="8705" width="9.140625" style="26"/>
    <col min="8706" max="8706" width="64.28515625" style="26" customWidth="1"/>
    <col min="8707" max="8707" width="29.85546875" style="26" customWidth="1"/>
    <col min="8708" max="8708" width="20.140625" style="26" customWidth="1"/>
    <col min="8709" max="8709" width="17.5703125" style="26" bestFit="1" customWidth="1"/>
    <col min="8710" max="8710" width="27.5703125" style="26" customWidth="1"/>
    <col min="8711" max="8711" width="16.42578125" style="26" bestFit="1" customWidth="1"/>
    <col min="8712" max="8712" width="15.5703125" style="26" bestFit="1" customWidth="1"/>
    <col min="8713" max="8713" width="15.42578125" style="26" bestFit="1" customWidth="1"/>
    <col min="8714" max="8714" width="9.42578125" style="26" bestFit="1" customWidth="1"/>
    <col min="8715" max="8715" width="15.42578125" style="26" bestFit="1" customWidth="1"/>
    <col min="8716" max="8716" width="9.42578125" style="26" bestFit="1" customWidth="1"/>
    <col min="8717" max="8961" width="9.140625" style="26"/>
    <col min="8962" max="8962" width="64.28515625" style="26" customWidth="1"/>
    <col min="8963" max="8963" width="29.85546875" style="26" customWidth="1"/>
    <col min="8964" max="8964" width="20.140625" style="26" customWidth="1"/>
    <col min="8965" max="8965" width="17.5703125" style="26" bestFit="1" customWidth="1"/>
    <col min="8966" max="8966" width="27.5703125" style="26" customWidth="1"/>
    <col min="8967" max="8967" width="16.42578125" style="26" bestFit="1" customWidth="1"/>
    <col min="8968" max="8968" width="15.5703125" style="26" bestFit="1" customWidth="1"/>
    <col min="8969" max="8969" width="15.42578125" style="26" bestFit="1" customWidth="1"/>
    <col min="8970" max="8970" width="9.42578125" style="26" bestFit="1" customWidth="1"/>
    <col min="8971" max="8971" width="15.42578125" style="26" bestFit="1" customWidth="1"/>
    <col min="8972" max="8972" width="9.42578125" style="26" bestFit="1" customWidth="1"/>
    <col min="8973" max="9217" width="9.140625" style="26"/>
    <col min="9218" max="9218" width="64.28515625" style="26" customWidth="1"/>
    <col min="9219" max="9219" width="29.85546875" style="26" customWidth="1"/>
    <col min="9220" max="9220" width="20.140625" style="26" customWidth="1"/>
    <col min="9221" max="9221" width="17.5703125" style="26" bestFit="1" customWidth="1"/>
    <col min="9222" max="9222" width="27.5703125" style="26" customWidth="1"/>
    <col min="9223" max="9223" width="16.42578125" style="26" bestFit="1" customWidth="1"/>
    <col min="9224" max="9224" width="15.5703125" style="26" bestFit="1" customWidth="1"/>
    <col min="9225" max="9225" width="15.42578125" style="26" bestFit="1" customWidth="1"/>
    <col min="9226" max="9226" width="9.42578125" style="26" bestFit="1" customWidth="1"/>
    <col min="9227" max="9227" width="15.42578125" style="26" bestFit="1" customWidth="1"/>
    <col min="9228" max="9228" width="9.42578125" style="26" bestFit="1" customWidth="1"/>
    <col min="9229" max="9473" width="9.140625" style="26"/>
    <col min="9474" max="9474" width="64.28515625" style="26" customWidth="1"/>
    <col min="9475" max="9475" width="29.85546875" style="26" customWidth="1"/>
    <col min="9476" max="9476" width="20.140625" style="26" customWidth="1"/>
    <col min="9477" max="9477" width="17.5703125" style="26" bestFit="1" customWidth="1"/>
    <col min="9478" max="9478" width="27.5703125" style="26" customWidth="1"/>
    <col min="9479" max="9479" width="16.42578125" style="26" bestFit="1" customWidth="1"/>
    <col min="9480" max="9480" width="15.5703125" style="26" bestFit="1" customWidth="1"/>
    <col min="9481" max="9481" width="15.42578125" style="26" bestFit="1" customWidth="1"/>
    <col min="9482" max="9482" width="9.42578125" style="26" bestFit="1" customWidth="1"/>
    <col min="9483" max="9483" width="15.42578125" style="26" bestFit="1" customWidth="1"/>
    <col min="9484" max="9484" width="9.42578125" style="26" bestFit="1" customWidth="1"/>
    <col min="9485" max="9729" width="9.140625" style="26"/>
    <col min="9730" max="9730" width="64.28515625" style="26" customWidth="1"/>
    <col min="9731" max="9731" width="29.85546875" style="26" customWidth="1"/>
    <col min="9732" max="9732" width="20.140625" style="26" customWidth="1"/>
    <col min="9733" max="9733" width="17.5703125" style="26" bestFit="1" customWidth="1"/>
    <col min="9734" max="9734" width="27.5703125" style="26" customWidth="1"/>
    <col min="9735" max="9735" width="16.42578125" style="26" bestFit="1" customWidth="1"/>
    <col min="9736" max="9736" width="15.5703125" style="26" bestFit="1" customWidth="1"/>
    <col min="9737" max="9737" width="15.42578125" style="26" bestFit="1" customWidth="1"/>
    <col min="9738" max="9738" width="9.42578125" style="26" bestFit="1" customWidth="1"/>
    <col min="9739" max="9739" width="15.42578125" style="26" bestFit="1" customWidth="1"/>
    <col min="9740" max="9740" width="9.42578125" style="26" bestFit="1" customWidth="1"/>
    <col min="9741" max="9985" width="9.140625" style="26"/>
    <col min="9986" max="9986" width="64.28515625" style="26" customWidth="1"/>
    <col min="9987" max="9987" width="29.85546875" style="26" customWidth="1"/>
    <col min="9988" max="9988" width="20.140625" style="26" customWidth="1"/>
    <col min="9989" max="9989" width="17.5703125" style="26" bestFit="1" customWidth="1"/>
    <col min="9990" max="9990" width="27.5703125" style="26" customWidth="1"/>
    <col min="9991" max="9991" width="16.42578125" style="26" bestFit="1" customWidth="1"/>
    <col min="9992" max="9992" width="15.5703125" style="26" bestFit="1" customWidth="1"/>
    <col min="9993" max="9993" width="15.42578125" style="26" bestFit="1" customWidth="1"/>
    <col min="9994" max="9994" width="9.42578125" style="26" bestFit="1" customWidth="1"/>
    <col min="9995" max="9995" width="15.42578125" style="26" bestFit="1" customWidth="1"/>
    <col min="9996" max="9996" width="9.42578125" style="26" bestFit="1" customWidth="1"/>
    <col min="9997" max="10241" width="9.140625" style="26"/>
    <col min="10242" max="10242" width="64.28515625" style="26" customWidth="1"/>
    <col min="10243" max="10243" width="29.85546875" style="26" customWidth="1"/>
    <col min="10244" max="10244" width="20.140625" style="26" customWidth="1"/>
    <col min="10245" max="10245" width="17.5703125" style="26" bestFit="1" customWidth="1"/>
    <col min="10246" max="10246" width="27.5703125" style="26" customWidth="1"/>
    <col min="10247" max="10247" width="16.42578125" style="26" bestFit="1" customWidth="1"/>
    <col min="10248" max="10248" width="15.5703125" style="26" bestFit="1" customWidth="1"/>
    <col min="10249" max="10249" width="15.42578125" style="26" bestFit="1" customWidth="1"/>
    <col min="10250" max="10250" width="9.42578125" style="26" bestFit="1" customWidth="1"/>
    <col min="10251" max="10251" width="15.42578125" style="26" bestFit="1" customWidth="1"/>
    <col min="10252" max="10252" width="9.42578125" style="26" bestFit="1" customWidth="1"/>
    <col min="10253" max="10497" width="9.140625" style="26"/>
    <col min="10498" max="10498" width="64.28515625" style="26" customWidth="1"/>
    <col min="10499" max="10499" width="29.85546875" style="26" customWidth="1"/>
    <col min="10500" max="10500" width="20.140625" style="26" customWidth="1"/>
    <col min="10501" max="10501" width="17.5703125" style="26" bestFit="1" customWidth="1"/>
    <col min="10502" max="10502" width="27.5703125" style="26" customWidth="1"/>
    <col min="10503" max="10503" width="16.42578125" style="26" bestFit="1" customWidth="1"/>
    <col min="10504" max="10504" width="15.5703125" style="26" bestFit="1" customWidth="1"/>
    <col min="10505" max="10505" width="15.42578125" style="26" bestFit="1" customWidth="1"/>
    <col min="10506" max="10506" width="9.42578125" style="26" bestFit="1" customWidth="1"/>
    <col min="10507" max="10507" width="15.42578125" style="26" bestFit="1" customWidth="1"/>
    <col min="10508" max="10508" width="9.42578125" style="26" bestFit="1" customWidth="1"/>
    <col min="10509" max="10753" width="9.140625" style="26"/>
    <col min="10754" max="10754" width="64.28515625" style="26" customWidth="1"/>
    <col min="10755" max="10755" width="29.85546875" style="26" customWidth="1"/>
    <col min="10756" max="10756" width="20.140625" style="26" customWidth="1"/>
    <col min="10757" max="10757" width="17.5703125" style="26" bestFit="1" customWidth="1"/>
    <col min="10758" max="10758" width="27.5703125" style="26" customWidth="1"/>
    <col min="10759" max="10759" width="16.42578125" style="26" bestFit="1" customWidth="1"/>
    <col min="10760" max="10760" width="15.5703125" style="26" bestFit="1" customWidth="1"/>
    <col min="10761" max="10761" width="15.42578125" style="26" bestFit="1" customWidth="1"/>
    <col min="10762" max="10762" width="9.42578125" style="26" bestFit="1" customWidth="1"/>
    <col min="10763" max="10763" width="15.42578125" style="26" bestFit="1" customWidth="1"/>
    <col min="10764" max="10764" width="9.42578125" style="26" bestFit="1" customWidth="1"/>
    <col min="10765" max="11009" width="9.140625" style="26"/>
    <col min="11010" max="11010" width="64.28515625" style="26" customWidth="1"/>
    <col min="11011" max="11011" width="29.85546875" style="26" customWidth="1"/>
    <col min="11012" max="11012" width="20.140625" style="26" customWidth="1"/>
    <col min="11013" max="11013" width="17.5703125" style="26" bestFit="1" customWidth="1"/>
    <col min="11014" max="11014" width="27.5703125" style="26" customWidth="1"/>
    <col min="11015" max="11015" width="16.42578125" style="26" bestFit="1" customWidth="1"/>
    <col min="11016" max="11016" width="15.5703125" style="26" bestFit="1" customWidth="1"/>
    <col min="11017" max="11017" width="15.42578125" style="26" bestFit="1" customWidth="1"/>
    <col min="11018" max="11018" width="9.42578125" style="26" bestFit="1" customWidth="1"/>
    <col min="11019" max="11019" width="15.42578125" style="26" bestFit="1" customWidth="1"/>
    <col min="11020" max="11020" width="9.42578125" style="26" bestFit="1" customWidth="1"/>
    <col min="11021" max="11265" width="9.140625" style="26"/>
    <col min="11266" max="11266" width="64.28515625" style="26" customWidth="1"/>
    <col min="11267" max="11267" width="29.85546875" style="26" customWidth="1"/>
    <col min="11268" max="11268" width="20.140625" style="26" customWidth="1"/>
    <col min="11269" max="11269" width="17.5703125" style="26" bestFit="1" customWidth="1"/>
    <col min="11270" max="11270" width="27.5703125" style="26" customWidth="1"/>
    <col min="11271" max="11271" width="16.42578125" style="26" bestFit="1" customWidth="1"/>
    <col min="11272" max="11272" width="15.5703125" style="26" bestFit="1" customWidth="1"/>
    <col min="11273" max="11273" width="15.42578125" style="26" bestFit="1" customWidth="1"/>
    <col min="11274" max="11274" width="9.42578125" style="26" bestFit="1" customWidth="1"/>
    <col min="11275" max="11275" width="15.42578125" style="26" bestFit="1" customWidth="1"/>
    <col min="11276" max="11276" width="9.42578125" style="26" bestFit="1" customWidth="1"/>
    <col min="11277" max="11521" width="9.140625" style="26"/>
    <col min="11522" max="11522" width="64.28515625" style="26" customWidth="1"/>
    <col min="11523" max="11523" width="29.85546875" style="26" customWidth="1"/>
    <col min="11524" max="11524" width="20.140625" style="26" customWidth="1"/>
    <col min="11525" max="11525" width="17.5703125" style="26" bestFit="1" customWidth="1"/>
    <col min="11526" max="11526" width="27.5703125" style="26" customWidth="1"/>
    <col min="11527" max="11527" width="16.42578125" style="26" bestFit="1" customWidth="1"/>
    <col min="11528" max="11528" width="15.5703125" style="26" bestFit="1" customWidth="1"/>
    <col min="11529" max="11529" width="15.42578125" style="26" bestFit="1" customWidth="1"/>
    <col min="11530" max="11530" width="9.42578125" style="26" bestFit="1" customWidth="1"/>
    <col min="11531" max="11531" width="15.42578125" style="26" bestFit="1" customWidth="1"/>
    <col min="11532" max="11532" width="9.42578125" style="26" bestFit="1" customWidth="1"/>
    <col min="11533" max="11777" width="9.140625" style="26"/>
    <col min="11778" max="11778" width="64.28515625" style="26" customWidth="1"/>
    <col min="11779" max="11779" width="29.85546875" style="26" customWidth="1"/>
    <col min="11780" max="11780" width="20.140625" style="26" customWidth="1"/>
    <col min="11781" max="11781" width="17.5703125" style="26" bestFit="1" customWidth="1"/>
    <col min="11782" max="11782" width="27.5703125" style="26" customWidth="1"/>
    <col min="11783" max="11783" width="16.42578125" style="26" bestFit="1" customWidth="1"/>
    <col min="11784" max="11784" width="15.5703125" style="26" bestFit="1" customWidth="1"/>
    <col min="11785" max="11785" width="15.42578125" style="26" bestFit="1" customWidth="1"/>
    <col min="11786" max="11786" width="9.42578125" style="26" bestFit="1" customWidth="1"/>
    <col min="11787" max="11787" width="15.42578125" style="26" bestFit="1" customWidth="1"/>
    <col min="11788" max="11788" width="9.42578125" style="26" bestFit="1" customWidth="1"/>
    <col min="11789" max="12033" width="9.140625" style="26"/>
    <col min="12034" max="12034" width="64.28515625" style="26" customWidth="1"/>
    <col min="12035" max="12035" width="29.85546875" style="26" customWidth="1"/>
    <col min="12036" max="12036" width="20.140625" style="26" customWidth="1"/>
    <col min="12037" max="12037" width="17.5703125" style="26" bestFit="1" customWidth="1"/>
    <col min="12038" max="12038" width="27.5703125" style="26" customWidth="1"/>
    <col min="12039" max="12039" width="16.42578125" style="26" bestFit="1" customWidth="1"/>
    <col min="12040" max="12040" width="15.5703125" style="26" bestFit="1" customWidth="1"/>
    <col min="12041" max="12041" width="15.42578125" style="26" bestFit="1" customWidth="1"/>
    <col min="12042" max="12042" width="9.42578125" style="26" bestFit="1" customWidth="1"/>
    <col min="12043" max="12043" width="15.42578125" style="26" bestFit="1" customWidth="1"/>
    <col min="12044" max="12044" width="9.42578125" style="26" bestFit="1" customWidth="1"/>
    <col min="12045" max="12289" width="9.140625" style="26"/>
    <col min="12290" max="12290" width="64.28515625" style="26" customWidth="1"/>
    <col min="12291" max="12291" width="29.85546875" style="26" customWidth="1"/>
    <col min="12292" max="12292" width="20.140625" style="26" customWidth="1"/>
    <col min="12293" max="12293" width="17.5703125" style="26" bestFit="1" customWidth="1"/>
    <col min="12294" max="12294" width="27.5703125" style="26" customWidth="1"/>
    <col min="12295" max="12295" width="16.42578125" style="26" bestFit="1" customWidth="1"/>
    <col min="12296" max="12296" width="15.5703125" style="26" bestFit="1" customWidth="1"/>
    <col min="12297" max="12297" width="15.42578125" style="26" bestFit="1" customWidth="1"/>
    <col min="12298" max="12298" width="9.42578125" style="26" bestFit="1" customWidth="1"/>
    <col min="12299" max="12299" width="15.42578125" style="26" bestFit="1" customWidth="1"/>
    <col min="12300" max="12300" width="9.42578125" style="26" bestFit="1" customWidth="1"/>
    <col min="12301" max="12545" width="9.140625" style="26"/>
    <col min="12546" max="12546" width="64.28515625" style="26" customWidth="1"/>
    <col min="12547" max="12547" width="29.85546875" style="26" customWidth="1"/>
    <col min="12548" max="12548" width="20.140625" style="26" customWidth="1"/>
    <col min="12549" max="12549" width="17.5703125" style="26" bestFit="1" customWidth="1"/>
    <col min="12550" max="12550" width="27.5703125" style="26" customWidth="1"/>
    <col min="12551" max="12551" width="16.42578125" style="26" bestFit="1" customWidth="1"/>
    <col min="12552" max="12552" width="15.5703125" style="26" bestFit="1" customWidth="1"/>
    <col min="12553" max="12553" width="15.42578125" style="26" bestFit="1" customWidth="1"/>
    <col min="12554" max="12554" width="9.42578125" style="26" bestFit="1" customWidth="1"/>
    <col min="12555" max="12555" width="15.42578125" style="26" bestFit="1" customWidth="1"/>
    <col min="12556" max="12556" width="9.42578125" style="26" bestFit="1" customWidth="1"/>
    <col min="12557" max="12801" width="9.140625" style="26"/>
    <col min="12802" max="12802" width="64.28515625" style="26" customWidth="1"/>
    <col min="12803" max="12803" width="29.85546875" style="26" customWidth="1"/>
    <col min="12804" max="12804" width="20.140625" style="26" customWidth="1"/>
    <col min="12805" max="12805" width="17.5703125" style="26" bestFit="1" customWidth="1"/>
    <col min="12806" max="12806" width="27.5703125" style="26" customWidth="1"/>
    <col min="12807" max="12807" width="16.42578125" style="26" bestFit="1" customWidth="1"/>
    <col min="12808" max="12808" width="15.5703125" style="26" bestFit="1" customWidth="1"/>
    <col min="12809" max="12809" width="15.42578125" style="26" bestFit="1" customWidth="1"/>
    <col min="12810" max="12810" width="9.42578125" style="26" bestFit="1" customWidth="1"/>
    <col min="12811" max="12811" width="15.42578125" style="26" bestFit="1" customWidth="1"/>
    <col min="12812" max="12812" width="9.42578125" style="26" bestFit="1" customWidth="1"/>
    <col min="12813" max="13057" width="9.140625" style="26"/>
    <col min="13058" max="13058" width="64.28515625" style="26" customWidth="1"/>
    <col min="13059" max="13059" width="29.85546875" style="26" customWidth="1"/>
    <col min="13060" max="13060" width="20.140625" style="26" customWidth="1"/>
    <col min="13061" max="13061" width="17.5703125" style="26" bestFit="1" customWidth="1"/>
    <col min="13062" max="13062" width="27.5703125" style="26" customWidth="1"/>
    <col min="13063" max="13063" width="16.42578125" style="26" bestFit="1" customWidth="1"/>
    <col min="13064" max="13064" width="15.5703125" style="26" bestFit="1" customWidth="1"/>
    <col min="13065" max="13065" width="15.42578125" style="26" bestFit="1" customWidth="1"/>
    <col min="13066" max="13066" width="9.42578125" style="26" bestFit="1" customWidth="1"/>
    <col min="13067" max="13067" width="15.42578125" style="26" bestFit="1" customWidth="1"/>
    <col min="13068" max="13068" width="9.42578125" style="26" bestFit="1" customWidth="1"/>
    <col min="13069" max="13313" width="9.140625" style="26"/>
    <col min="13314" max="13314" width="64.28515625" style="26" customWidth="1"/>
    <col min="13315" max="13315" width="29.85546875" style="26" customWidth="1"/>
    <col min="13316" max="13316" width="20.140625" style="26" customWidth="1"/>
    <col min="13317" max="13317" width="17.5703125" style="26" bestFit="1" customWidth="1"/>
    <col min="13318" max="13318" width="27.5703125" style="26" customWidth="1"/>
    <col min="13319" max="13319" width="16.42578125" style="26" bestFit="1" customWidth="1"/>
    <col min="13320" max="13320" width="15.5703125" style="26" bestFit="1" customWidth="1"/>
    <col min="13321" max="13321" width="15.42578125" style="26" bestFit="1" customWidth="1"/>
    <col min="13322" max="13322" width="9.42578125" style="26" bestFit="1" customWidth="1"/>
    <col min="13323" max="13323" width="15.42578125" style="26" bestFit="1" customWidth="1"/>
    <col min="13324" max="13324" width="9.42578125" style="26" bestFit="1" customWidth="1"/>
    <col min="13325" max="13569" width="9.140625" style="26"/>
    <col min="13570" max="13570" width="64.28515625" style="26" customWidth="1"/>
    <col min="13571" max="13571" width="29.85546875" style="26" customWidth="1"/>
    <col min="13572" max="13572" width="20.140625" style="26" customWidth="1"/>
    <col min="13573" max="13573" width="17.5703125" style="26" bestFit="1" customWidth="1"/>
    <col min="13574" max="13574" width="27.5703125" style="26" customWidth="1"/>
    <col min="13575" max="13575" width="16.42578125" style="26" bestFit="1" customWidth="1"/>
    <col min="13576" max="13576" width="15.5703125" style="26" bestFit="1" customWidth="1"/>
    <col min="13577" max="13577" width="15.42578125" style="26" bestFit="1" customWidth="1"/>
    <col min="13578" max="13578" width="9.42578125" style="26" bestFit="1" customWidth="1"/>
    <col min="13579" max="13579" width="15.42578125" style="26" bestFit="1" customWidth="1"/>
    <col min="13580" max="13580" width="9.42578125" style="26" bestFit="1" customWidth="1"/>
    <col min="13581" max="13825" width="9.140625" style="26"/>
    <col min="13826" max="13826" width="64.28515625" style="26" customWidth="1"/>
    <col min="13827" max="13827" width="29.85546875" style="26" customWidth="1"/>
    <col min="13828" max="13828" width="20.140625" style="26" customWidth="1"/>
    <col min="13829" max="13829" width="17.5703125" style="26" bestFit="1" customWidth="1"/>
    <col min="13830" max="13830" width="27.5703125" style="26" customWidth="1"/>
    <col min="13831" max="13831" width="16.42578125" style="26" bestFit="1" customWidth="1"/>
    <col min="13832" max="13832" width="15.5703125" style="26" bestFit="1" customWidth="1"/>
    <col min="13833" max="13833" width="15.42578125" style="26" bestFit="1" customWidth="1"/>
    <col min="13834" max="13834" width="9.42578125" style="26" bestFit="1" customWidth="1"/>
    <col min="13835" max="13835" width="15.42578125" style="26" bestFit="1" customWidth="1"/>
    <col min="13836" max="13836" width="9.42578125" style="26" bestFit="1" customWidth="1"/>
    <col min="13837" max="14081" width="9.140625" style="26"/>
    <col min="14082" max="14082" width="64.28515625" style="26" customWidth="1"/>
    <col min="14083" max="14083" width="29.85546875" style="26" customWidth="1"/>
    <col min="14084" max="14084" width="20.140625" style="26" customWidth="1"/>
    <col min="14085" max="14085" width="17.5703125" style="26" bestFit="1" customWidth="1"/>
    <col min="14086" max="14086" width="27.5703125" style="26" customWidth="1"/>
    <col min="14087" max="14087" width="16.42578125" style="26" bestFit="1" customWidth="1"/>
    <col min="14088" max="14088" width="15.5703125" style="26" bestFit="1" customWidth="1"/>
    <col min="14089" max="14089" width="15.42578125" style="26" bestFit="1" customWidth="1"/>
    <col min="14090" max="14090" width="9.42578125" style="26" bestFit="1" customWidth="1"/>
    <col min="14091" max="14091" width="15.42578125" style="26" bestFit="1" customWidth="1"/>
    <col min="14092" max="14092" width="9.42578125" style="26" bestFit="1" customWidth="1"/>
    <col min="14093" max="14337" width="9.140625" style="26"/>
    <col min="14338" max="14338" width="64.28515625" style="26" customWidth="1"/>
    <col min="14339" max="14339" width="29.85546875" style="26" customWidth="1"/>
    <col min="14340" max="14340" width="20.140625" style="26" customWidth="1"/>
    <col min="14341" max="14341" width="17.5703125" style="26" bestFit="1" customWidth="1"/>
    <col min="14342" max="14342" width="27.5703125" style="26" customWidth="1"/>
    <col min="14343" max="14343" width="16.42578125" style="26" bestFit="1" customWidth="1"/>
    <col min="14344" max="14344" width="15.5703125" style="26" bestFit="1" customWidth="1"/>
    <col min="14345" max="14345" width="15.42578125" style="26" bestFit="1" customWidth="1"/>
    <col min="14346" max="14346" width="9.42578125" style="26" bestFit="1" customWidth="1"/>
    <col min="14347" max="14347" width="15.42578125" style="26" bestFit="1" customWidth="1"/>
    <col min="14348" max="14348" width="9.42578125" style="26" bestFit="1" customWidth="1"/>
    <col min="14349" max="14593" width="9.140625" style="26"/>
    <col min="14594" max="14594" width="64.28515625" style="26" customWidth="1"/>
    <col min="14595" max="14595" width="29.85546875" style="26" customWidth="1"/>
    <col min="14596" max="14596" width="20.140625" style="26" customWidth="1"/>
    <col min="14597" max="14597" width="17.5703125" style="26" bestFit="1" customWidth="1"/>
    <col min="14598" max="14598" width="27.5703125" style="26" customWidth="1"/>
    <col min="14599" max="14599" width="16.42578125" style="26" bestFit="1" customWidth="1"/>
    <col min="14600" max="14600" width="15.5703125" style="26" bestFit="1" customWidth="1"/>
    <col min="14601" max="14601" width="15.42578125" style="26" bestFit="1" customWidth="1"/>
    <col min="14602" max="14602" width="9.42578125" style="26" bestFit="1" customWidth="1"/>
    <col min="14603" max="14603" width="15.42578125" style="26" bestFit="1" customWidth="1"/>
    <col min="14604" max="14604" width="9.42578125" style="26" bestFit="1" customWidth="1"/>
    <col min="14605" max="14849" width="9.140625" style="26"/>
    <col min="14850" max="14850" width="64.28515625" style="26" customWidth="1"/>
    <col min="14851" max="14851" width="29.85546875" style="26" customWidth="1"/>
    <col min="14852" max="14852" width="20.140625" style="26" customWidth="1"/>
    <col min="14853" max="14853" width="17.5703125" style="26" bestFit="1" customWidth="1"/>
    <col min="14854" max="14854" width="27.5703125" style="26" customWidth="1"/>
    <col min="14855" max="14855" width="16.42578125" style="26" bestFit="1" customWidth="1"/>
    <col min="14856" max="14856" width="15.5703125" style="26" bestFit="1" customWidth="1"/>
    <col min="14857" max="14857" width="15.42578125" style="26" bestFit="1" customWidth="1"/>
    <col min="14858" max="14858" width="9.42578125" style="26" bestFit="1" customWidth="1"/>
    <col min="14859" max="14859" width="15.42578125" style="26" bestFit="1" customWidth="1"/>
    <col min="14860" max="14860" width="9.42578125" style="26" bestFit="1" customWidth="1"/>
    <col min="14861" max="15105" width="9.140625" style="26"/>
    <col min="15106" max="15106" width="64.28515625" style="26" customWidth="1"/>
    <col min="15107" max="15107" width="29.85546875" style="26" customWidth="1"/>
    <col min="15108" max="15108" width="20.140625" style="26" customWidth="1"/>
    <col min="15109" max="15109" width="17.5703125" style="26" bestFit="1" customWidth="1"/>
    <col min="15110" max="15110" width="27.5703125" style="26" customWidth="1"/>
    <col min="15111" max="15111" width="16.42578125" style="26" bestFit="1" customWidth="1"/>
    <col min="15112" max="15112" width="15.5703125" style="26" bestFit="1" customWidth="1"/>
    <col min="15113" max="15113" width="15.42578125" style="26" bestFit="1" customWidth="1"/>
    <col min="15114" max="15114" width="9.42578125" style="26" bestFit="1" customWidth="1"/>
    <col min="15115" max="15115" width="15.42578125" style="26" bestFit="1" customWidth="1"/>
    <col min="15116" max="15116" width="9.42578125" style="26" bestFit="1" customWidth="1"/>
    <col min="15117" max="15361" width="9.140625" style="26"/>
    <col min="15362" max="15362" width="64.28515625" style="26" customWidth="1"/>
    <col min="15363" max="15363" width="29.85546875" style="26" customWidth="1"/>
    <col min="15364" max="15364" width="20.140625" style="26" customWidth="1"/>
    <col min="15365" max="15365" width="17.5703125" style="26" bestFit="1" customWidth="1"/>
    <col min="15366" max="15366" width="27.5703125" style="26" customWidth="1"/>
    <col min="15367" max="15367" width="16.42578125" style="26" bestFit="1" customWidth="1"/>
    <col min="15368" max="15368" width="15.5703125" style="26" bestFit="1" customWidth="1"/>
    <col min="15369" max="15369" width="15.42578125" style="26" bestFit="1" customWidth="1"/>
    <col min="15370" max="15370" width="9.42578125" style="26" bestFit="1" customWidth="1"/>
    <col min="15371" max="15371" width="15.42578125" style="26" bestFit="1" customWidth="1"/>
    <col min="15372" max="15372" width="9.42578125" style="26" bestFit="1" customWidth="1"/>
    <col min="15373" max="15617" width="9.140625" style="26"/>
    <col min="15618" max="15618" width="64.28515625" style="26" customWidth="1"/>
    <col min="15619" max="15619" width="29.85546875" style="26" customWidth="1"/>
    <col min="15620" max="15620" width="20.140625" style="26" customWidth="1"/>
    <col min="15621" max="15621" width="17.5703125" style="26" bestFit="1" customWidth="1"/>
    <col min="15622" max="15622" width="27.5703125" style="26" customWidth="1"/>
    <col min="15623" max="15623" width="16.42578125" style="26" bestFit="1" customWidth="1"/>
    <col min="15624" max="15624" width="15.5703125" style="26" bestFit="1" customWidth="1"/>
    <col min="15625" max="15625" width="15.42578125" style="26" bestFit="1" customWidth="1"/>
    <col min="15626" max="15626" width="9.42578125" style="26" bestFit="1" customWidth="1"/>
    <col min="15627" max="15627" width="15.42578125" style="26" bestFit="1" customWidth="1"/>
    <col min="15628" max="15628" width="9.42578125" style="26" bestFit="1" customWidth="1"/>
    <col min="15629" max="15873" width="9.140625" style="26"/>
    <col min="15874" max="15874" width="64.28515625" style="26" customWidth="1"/>
    <col min="15875" max="15875" width="29.85546875" style="26" customWidth="1"/>
    <col min="15876" max="15876" width="20.140625" style="26" customWidth="1"/>
    <col min="15877" max="15877" width="17.5703125" style="26" bestFit="1" customWidth="1"/>
    <col min="15878" max="15878" width="27.5703125" style="26" customWidth="1"/>
    <col min="15879" max="15879" width="16.42578125" style="26" bestFit="1" customWidth="1"/>
    <col min="15880" max="15880" width="15.5703125" style="26" bestFit="1" customWidth="1"/>
    <col min="15881" max="15881" width="15.42578125" style="26" bestFit="1" customWidth="1"/>
    <col min="15882" max="15882" width="9.42578125" style="26" bestFit="1" customWidth="1"/>
    <col min="15883" max="15883" width="15.42578125" style="26" bestFit="1" customWidth="1"/>
    <col min="15884" max="15884" width="9.42578125" style="26" bestFit="1" customWidth="1"/>
    <col min="15885" max="16129" width="9.140625" style="26"/>
    <col min="16130" max="16130" width="64.28515625" style="26" customWidth="1"/>
    <col min="16131" max="16131" width="29.85546875" style="26" customWidth="1"/>
    <col min="16132" max="16132" width="20.140625" style="26" customWidth="1"/>
    <col min="16133" max="16133" width="17.5703125" style="26" bestFit="1" customWidth="1"/>
    <col min="16134" max="16134" width="27.5703125" style="26" customWidth="1"/>
    <col min="16135" max="16135" width="16.42578125" style="26" bestFit="1" customWidth="1"/>
    <col min="16136" max="16136" width="15.5703125" style="26" bestFit="1" customWidth="1"/>
    <col min="16137" max="16137" width="15.42578125" style="26" bestFit="1" customWidth="1"/>
    <col min="16138" max="16138" width="9.42578125" style="26" bestFit="1" customWidth="1"/>
    <col min="16139" max="16139" width="15.42578125" style="26" bestFit="1" customWidth="1"/>
    <col min="16140" max="16140" width="9.42578125" style="26" bestFit="1" customWidth="1"/>
    <col min="16141" max="16384" width="9.140625" style="26"/>
  </cols>
  <sheetData>
    <row r="1" spans="2:16" ht="19.5" customHeight="1" x14ac:dyDescent="0.2">
      <c r="B1" s="12"/>
      <c r="C1" s="12"/>
      <c r="D1" s="13"/>
      <c r="E1" s="13"/>
      <c r="F1" s="12"/>
      <c r="G1" s="12"/>
      <c r="H1" s="12"/>
      <c r="I1" s="12"/>
      <c r="J1" s="12"/>
      <c r="K1" s="12"/>
    </row>
    <row r="2" spans="2:16" ht="15.75" x14ac:dyDescent="0.2">
      <c r="B2" s="133" t="s">
        <v>1</v>
      </c>
      <c r="C2" s="133"/>
      <c r="D2" s="133"/>
      <c r="E2" s="133"/>
      <c r="F2" s="133"/>
      <c r="G2" s="133"/>
      <c r="H2" s="133"/>
      <c r="I2" s="14"/>
      <c r="J2" s="14"/>
      <c r="K2" s="14"/>
    </row>
    <row r="3" spans="2:16" ht="18" x14ac:dyDescent="0.2">
      <c r="B3" s="12"/>
      <c r="C3" s="12"/>
      <c r="D3" s="13"/>
      <c r="E3" s="13"/>
      <c r="F3" s="12"/>
      <c r="G3" s="12"/>
      <c r="H3" s="12"/>
      <c r="I3" s="15"/>
      <c r="J3" s="15"/>
      <c r="K3" s="15"/>
    </row>
    <row r="4" spans="2:16" ht="15.75" x14ac:dyDescent="0.2">
      <c r="B4" s="133" t="s">
        <v>22</v>
      </c>
      <c r="C4" s="133"/>
      <c r="D4" s="133"/>
      <c r="E4" s="133"/>
      <c r="F4" s="133"/>
      <c r="G4" s="133"/>
      <c r="H4" s="133"/>
      <c r="I4" s="133"/>
      <c r="J4" s="14"/>
      <c r="K4" s="14"/>
    </row>
    <row r="5" spans="2:16" ht="18" x14ac:dyDescent="0.2">
      <c r="B5" s="12"/>
      <c r="C5" s="12"/>
      <c r="D5" s="13"/>
      <c r="E5" s="13"/>
      <c r="F5" s="12"/>
      <c r="G5" s="12"/>
      <c r="H5" s="12"/>
      <c r="I5" s="15"/>
      <c r="J5" s="15"/>
      <c r="K5" s="15"/>
    </row>
    <row r="6" spans="2:16" ht="15.75" x14ac:dyDescent="0.2">
      <c r="B6" s="133" t="s">
        <v>23</v>
      </c>
      <c r="C6" s="133"/>
      <c r="D6" s="133"/>
      <c r="E6" s="133"/>
      <c r="F6" s="133"/>
      <c r="G6" s="133"/>
      <c r="H6" s="133"/>
      <c r="I6" s="133"/>
      <c r="J6" s="14"/>
      <c r="K6" s="14"/>
    </row>
    <row r="7" spans="2:16" ht="18" x14ac:dyDescent="0.2">
      <c r="B7" s="12"/>
      <c r="C7" s="12"/>
      <c r="D7" s="13"/>
      <c r="E7" s="13"/>
      <c r="F7" s="12"/>
      <c r="G7" s="12"/>
      <c r="H7" s="12"/>
      <c r="I7" s="15"/>
      <c r="J7" s="15"/>
      <c r="K7" s="15"/>
    </row>
    <row r="8" spans="2:16" s="28" customFormat="1" ht="25.5" x14ac:dyDescent="0.25">
      <c r="B8" s="131" t="s">
        <v>4</v>
      </c>
      <c r="C8" s="131"/>
      <c r="D8" s="64" t="s">
        <v>32</v>
      </c>
      <c r="E8" s="65" t="s">
        <v>191</v>
      </c>
      <c r="F8" s="65" t="s">
        <v>33</v>
      </c>
      <c r="G8" s="64" t="s">
        <v>34</v>
      </c>
      <c r="H8" s="64" t="s">
        <v>25</v>
      </c>
      <c r="I8" s="64" t="s">
        <v>26</v>
      </c>
    </row>
    <row r="9" spans="2:16" s="32" customFormat="1" ht="11.25" x14ac:dyDescent="0.2">
      <c r="B9" s="132">
        <v>1</v>
      </c>
      <c r="C9" s="132"/>
      <c r="D9" s="30">
        <v>2</v>
      </c>
      <c r="E9" s="31">
        <v>3</v>
      </c>
      <c r="F9" s="31">
        <v>4.3333333333333304</v>
      </c>
      <c r="G9" s="30">
        <v>5.0833333333333304</v>
      </c>
      <c r="H9" s="30">
        <v>6</v>
      </c>
      <c r="I9" s="30">
        <v>7</v>
      </c>
      <c r="J9" s="69"/>
      <c r="K9" s="69"/>
      <c r="L9" s="69"/>
    </row>
    <row r="10" spans="2:16" x14ac:dyDescent="0.2">
      <c r="B10" s="33" t="s">
        <v>36</v>
      </c>
      <c r="C10" s="33" t="s">
        <v>37</v>
      </c>
      <c r="D10" s="34">
        <v>21307459.649999999</v>
      </c>
      <c r="E10" s="35">
        <v>21931382</v>
      </c>
      <c r="F10" s="35">
        <v>21931382</v>
      </c>
      <c r="G10" s="34">
        <v>10791165.5</v>
      </c>
      <c r="H10" s="34">
        <v>50.645012015780097</v>
      </c>
      <c r="I10" s="34">
        <v>49.204220235642197</v>
      </c>
      <c r="J10" s="36"/>
      <c r="K10" s="36"/>
      <c r="L10" s="36"/>
      <c r="M10" s="36"/>
      <c r="N10" s="36"/>
      <c r="O10" s="36"/>
      <c r="P10" s="36"/>
    </row>
    <row r="11" spans="2:16" x14ac:dyDescent="0.2">
      <c r="B11" s="37" t="s">
        <v>46</v>
      </c>
      <c r="C11" s="37" t="s">
        <v>44</v>
      </c>
      <c r="D11" s="38">
        <v>21307459.649999999</v>
      </c>
      <c r="E11" s="39">
        <v>21931382</v>
      </c>
      <c r="F11" s="39">
        <v>21931382</v>
      </c>
      <c r="G11" s="38">
        <v>10791165.5</v>
      </c>
      <c r="H11" s="38">
        <v>50.645012015780097</v>
      </c>
      <c r="I11" s="38">
        <v>49.204220235642197</v>
      </c>
      <c r="J11" s="40"/>
      <c r="K11" s="40"/>
      <c r="L11" s="40"/>
      <c r="M11" s="40"/>
      <c r="N11" s="40"/>
      <c r="O11" s="40"/>
      <c r="P11" s="40"/>
    </row>
    <row r="12" spans="2:16" x14ac:dyDescent="0.2">
      <c r="B12" s="41" t="s">
        <v>47</v>
      </c>
      <c r="C12" s="41" t="s">
        <v>44</v>
      </c>
      <c r="D12" s="38">
        <v>21307459.649999999</v>
      </c>
      <c r="E12" s="39"/>
      <c r="F12" s="39"/>
      <c r="G12" s="38">
        <v>10791165.5</v>
      </c>
      <c r="H12" s="38">
        <v>50.645012015780097</v>
      </c>
      <c r="I12" s="42"/>
      <c r="J12" s="40"/>
      <c r="K12" s="40"/>
      <c r="L12" s="40"/>
      <c r="M12" s="40"/>
      <c r="N12" s="40"/>
      <c r="O12" s="40"/>
      <c r="P12" s="40"/>
    </row>
    <row r="13" spans="2:16" ht="25.5" x14ac:dyDescent="0.2">
      <c r="B13" s="43" t="s">
        <v>48</v>
      </c>
      <c r="C13" s="43" t="s">
        <v>188</v>
      </c>
      <c r="D13" s="38">
        <v>21304260.789999999</v>
      </c>
      <c r="E13" s="39"/>
      <c r="F13" s="39"/>
      <c r="G13" s="38">
        <v>10758468.83</v>
      </c>
      <c r="H13" s="38">
        <v>50.499141632034103</v>
      </c>
      <c r="I13" s="42"/>
      <c r="J13" s="40"/>
      <c r="K13" s="40"/>
      <c r="L13" s="40"/>
      <c r="M13" s="40"/>
      <c r="N13" s="40"/>
      <c r="O13" s="40"/>
      <c r="P13" s="40"/>
    </row>
    <row r="14" spans="2:16" ht="28.5" customHeight="1" x14ac:dyDescent="0.2">
      <c r="B14" s="43" t="s">
        <v>49</v>
      </c>
      <c r="C14" s="43" t="s">
        <v>189</v>
      </c>
      <c r="D14" s="38">
        <v>3198.86</v>
      </c>
      <c r="E14" s="39"/>
      <c r="F14" s="39"/>
      <c r="G14" s="38">
        <v>32696.67</v>
      </c>
      <c r="H14" s="38">
        <v>1022.1350731198</v>
      </c>
      <c r="I14" s="42"/>
      <c r="J14" s="40"/>
      <c r="K14" s="40"/>
      <c r="L14" s="40"/>
      <c r="M14" s="40"/>
      <c r="N14" s="40"/>
      <c r="O14" s="40"/>
      <c r="P14" s="40"/>
    </row>
    <row r="15" spans="2:16" ht="25.5" x14ac:dyDescent="0.2">
      <c r="B15" s="43" t="s">
        <v>50</v>
      </c>
      <c r="C15" s="43" t="s">
        <v>45</v>
      </c>
      <c r="D15" s="39"/>
      <c r="E15" s="39"/>
      <c r="F15" s="42"/>
      <c r="G15" s="42"/>
      <c r="H15" s="42"/>
      <c r="I15" s="40"/>
      <c r="J15" s="40"/>
      <c r="K15" s="40"/>
      <c r="L15" s="40"/>
      <c r="M15" s="40"/>
      <c r="N15" s="40"/>
      <c r="O15" s="40"/>
      <c r="P15" s="40"/>
    </row>
    <row r="18" spans="2:16" s="28" customFormat="1" ht="25.5" x14ac:dyDescent="0.25">
      <c r="B18" s="131" t="s">
        <v>4</v>
      </c>
      <c r="C18" s="131"/>
      <c r="D18" s="64" t="s">
        <v>32</v>
      </c>
      <c r="E18" s="65" t="s">
        <v>192</v>
      </c>
      <c r="F18" s="65" t="s">
        <v>33</v>
      </c>
      <c r="G18" s="64" t="s">
        <v>34</v>
      </c>
      <c r="H18" s="64" t="s">
        <v>25</v>
      </c>
      <c r="I18" s="64" t="s">
        <v>26</v>
      </c>
    </row>
    <row r="19" spans="2:16" s="32" customFormat="1" ht="12.75" customHeight="1" x14ac:dyDescent="0.2">
      <c r="B19" s="132">
        <v>1</v>
      </c>
      <c r="C19" s="132"/>
      <c r="D19" s="30">
        <v>2</v>
      </c>
      <c r="E19" s="30">
        <v>3</v>
      </c>
      <c r="F19" s="30">
        <v>4.3333333333333304</v>
      </c>
      <c r="G19" s="30">
        <v>5.0833333333333304</v>
      </c>
      <c r="H19" s="30">
        <v>6</v>
      </c>
      <c r="I19" s="30">
        <v>7</v>
      </c>
      <c r="J19" s="69"/>
      <c r="K19" s="69"/>
      <c r="L19" s="69"/>
      <c r="M19" s="69"/>
    </row>
    <row r="20" spans="2:16" s="32" customFormat="1" ht="14.25" x14ac:dyDescent="0.2">
      <c r="B20" s="66"/>
      <c r="C20" s="48" t="s">
        <v>24</v>
      </c>
      <c r="D20" s="16">
        <v>355.6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49"/>
      <c r="K20" s="49"/>
      <c r="L20" s="49"/>
      <c r="M20" s="49"/>
      <c r="N20" s="47"/>
      <c r="O20" s="47"/>
      <c r="P20" s="47"/>
    </row>
    <row r="21" spans="2:16" x14ac:dyDescent="0.2">
      <c r="B21" s="50" t="s">
        <v>36</v>
      </c>
      <c r="C21" s="51" t="s">
        <v>37</v>
      </c>
      <c r="D21" s="34">
        <v>355.6</v>
      </c>
      <c r="E21" s="52"/>
      <c r="F21" s="52"/>
      <c r="G21" s="52"/>
      <c r="H21" s="52"/>
      <c r="I21" s="52"/>
      <c r="J21" s="36"/>
      <c r="K21" s="36"/>
      <c r="L21" s="36"/>
      <c r="M21" s="36"/>
      <c r="N21" s="36"/>
      <c r="O21" s="36"/>
      <c r="P21" s="36"/>
    </row>
    <row r="22" spans="2:16" ht="25.5" x14ac:dyDescent="0.2">
      <c r="B22" s="41" t="s">
        <v>38</v>
      </c>
      <c r="C22" s="53" t="s">
        <v>39</v>
      </c>
      <c r="D22" s="38">
        <v>355.6</v>
      </c>
      <c r="E22" s="42"/>
      <c r="F22" s="42"/>
      <c r="G22" s="42"/>
      <c r="H22" s="42"/>
      <c r="I22" s="42"/>
      <c r="J22" s="40"/>
      <c r="K22" s="40"/>
      <c r="L22" s="40"/>
      <c r="M22" s="40"/>
      <c r="N22" s="40"/>
      <c r="O22" s="40"/>
      <c r="P22" s="40"/>
    </row>
    <row r="23" spans="2:16" ht="25.5" x14ac:dyDescent="0.2">
      <c r="B23" s="43" t="s">
        <v>40</v>
      </c>
      <c r="C23" s="54" t="s">
        <v>41</v>
      </c>
      <c r="D23" s="38">
        <v>355.6</v>
      </c>
      <c r="E23" s="42"/>
      <c r="F23" s="42"/>
      <c r="G23" s="42"/>
      <c r="H23" s="42"/>
      <c r="I23" s="42"/>
      <c r="J23" s="40"/>
      <c r="K23" s="40"/>
      <c r="L23" s="40"/>
      <c r="M23" s="40"/>
      <c r="N23" s="40"/>
      <c r="O23" s="40"/>
      <c r="P23" s="40"/>
    </row>
    <row r="24" spans="2:16" ht="19.5" customHeight="1" x14ac:dyDescent="0.2">
      <c r="B24" s="55" t="s">
        <v>42</v>
      </c>
      <c r="C24" s="54" t="s">
        <v>43</v>
      </c>
      <c r="D24" s="38">
        <v>355.6</v>
      </c>
      <c r="E24" s="42"/>
      <c r="F24" s="42"/>
      <c r="G24" s="42"/>
      <c r="H24" s="42"/>
      <c r="I24" s="42"/>
      <c r="J24" s="40"/>
      <c r="K24" s="40"/>
      <c r="L24" s="40"/>
      <c r="M24" s="40"/>
      <c r="N24" s="40"/>
      <c r="O24" s="40"/>
      <c r="P24" s="40"/>
    </row>
    <row r="25" spans="2:16" x14ac:dyDescent="0.2">
      <c r="D25" s="46"/>
      <c r="I25" s="46"/>
    </row>
    <row r="26" spans="2:16" x14ac:dyDescent="0.2">
      <c r="D26" s="46"/>
      <c r="I26" s="46"/>
    </row>
    <row r="27" spans="2:16" s="28" customFormat="1" ht="25.5" x14ac:dyDescent="0.25">
      <c r="B27" s="131" t="s">
        <v>4</v>
      </c>
      <c r="C27" s="131"/>
      <c r="D27" s="64" t="s">
        <v>32</v>
      </c>
      <c r="E27" s="65" t="s">
        <v>192</v>
      </c>
      <c r="F27" s="65" t="s">
        <v>33</v>
      </c>
      <c r="G27" s="64" t="s">
        <v>34</v>
      </c>
      <c r="H27" s="64" t="s">
        <v>25</v>
      </c>
      <c r="I27" s="64" t="s">
        <v>26</v>
      </c>
    </row>
    <row r="28" spans="2:16" s="32" customFormat="1" ht="12.75" customHeight="1" x14ac:dyDescent="0.2">
      <c r="B28" s="132">
        <v>1</v>
      </c>
      <c r="C28" s="132"/>
      <c r="D28" s="30">
        <v>2</v>
      </c>
      <c r="E28" s="30">
        <v>3</v>
      </c>
      <c r="F28" s="30">
        <v>4.3333333333333304</v>
      </c>
      <c r="G28" s="30">
        <v>5.0833333333333304</v>
      </c>
      <c r="H28" s="30">
        <v>6</v>
      </c>
      <c r="I28" s="30">
        <v>7</v>
      </c>
      <c r="J28" s="69"/>
      <c r="K28" s="69"/>
      <c r="L28" s="69"/>
      <c r="M28" s="69"/>
    </row>
    <row r="29" spans="2:16" s="32" customFormat="1" ht="14.25" x14ac:dyDescent="0.2">
      <c r="B29" s="66"/>
      <c r="C29" s="48" t="s">
        <v>51</v>
      </c>
      <c r="D29" s="16">
        <v>21307459.649999999</v>
      </c>
      <c r="E29" s="16">
        <v>21931382</v>
      </c>
      <c r="F29" s="16">
        <v>21931382</v>
      </c>
      <c r="G29" s="16">
        <v>10791165.5</v>
      </c>
      <c r="H29" s="16">
        <v>50.645012015780097</v>
      </c>
      <c r="I29" s="16">
        <v>49.204220235642197</v>
      </c>
      <c r="J29" s="49"/>
      <c r="K29" s="49"/>
      <c r="L29" s="49"/>
      <c r="M29" s="49"/>
      <c r="N29" s="47"/>
      <c r="O29" s="47"/>
      <c r="P29" s="47"/>
    </row>
    <row r="30" spans="2:16" x14ac:dyDescent="0.2">
      <c r="B30" s="33" t="s">
        <v>52</v>
      </c>
      <c r="C30" s="56" t="s">
        <v>53</v>
      </c>
      <c r="D30" s="34">
        <v>21304260.789999999</v>
      </c>
      <c r="E30" s="35">
        <v>21802732</v>
      </c>
      <c r="F30" s="35">
        <v>21780732</v>
      </c>
      <c r="G30" s="34">
        <v>10758468.83</v>
      </c>
      <c r="H30" s="34">
        <v>50.499141632034103</v>
      </c>
      <c r="I30" s="34">
        <v>49.394431876761502</v>
      </c>
      <c r="J30" s="36"/>
      <c r="K30" s="36"/>
      <c r="L30" s="36"/>
      <c r="M30" s="36"/>
      <c r="N30" s="36"/>
      <c r="O30" s="36"/>
      <c r="P30" s="36"/>
    </row>
    <row r="31" spans="2:16" x14ac:dyDescent="0.2">
      <c r="B31" s="37" t="s">
        <v>54</v>
      </c>
      <c r="C31" s="57" t="s">
        <v>55</v>
      </c>
      <c r="D31" s="38">
        <v>520231.85</v>
      </c>
      <c r="E31" s="39">
        <v>1980800</v>
      </c>
      <c r="F31" s="39">
        <v>1980800</v>
      </c>
      <c r="G31" s="38">
        <v>655127.86</v>
      </c>
      <c r="H31" s="38">
        <v>125.929979104509</v>
      </c>
      <c r="I31" s="38">
        <v>33.073902463651102</v>
      </c>
      <c r="J31" s="40"/>
      <c r="K31" s="40"/>
      <c r="L31" s="40"/>
      <c r="M31" s="40"/>
      <c r="N31" s="40"/>
      <c r="O31" s="40"/>
      <c r="P31" s="40"/>
    </row>
    <row r="32" spans="2:16" x14ac:dyDescent="0.2">
      <c r="B32" s="41" t="s">
        <v>56</v>
      </c>
      <c r="C32" s="53" t="s">
        <v>57</v>
      </c>
      <c r="D32" s="38">
        <v>438399.19</v>
      </c>
      <c r="E32" s="42"/>
      <c r="F32" s="42"/>
      <c r="G32" s="38">
        <v>554391.62</v>
      </c>
      <c r="H32" s="38">
        <v>126.45817616588199</v>
      </c>
      <c r="I32" s="42"/>
      <c r="J32" s="40"/>
      <c r="K32" s="40"/>
      <c r="L32" s="40"/>
      <c r="M32" s="40"/>
      <c r="N32" s="40"/>
      <c r="O32" s="40"/>
      <c r="P32" s="40"/>
    </row>
    <row r="33" spans="2:16" x14ac:dyDescent="0.2">
      <c r="B33" s="43" t="s">
        <v>58</v>
      </c>
      <c r="C33" s="54" t="s">
        <v>59</v>
      </c>
      <c r="D33" s="38">
        <v>410218.41</v>
      </c>
      <c r="E33" s="42"/>
      <c r="F33" s="42"/>
      <c r="G33" s="38">
        <v>520421.2</v>
      </c>
      <c r="H33" s="38">
        <v>126.864418396044</v>
      </c>
      <c r="I33" s="42"/>
      <c r="J33" s="40"/>
      <c r="K33" s="40"/>
      <c r="L33" s="40"/>
      <c r="M33" s="40"/>
      <c r="N33" s="40"/>
      <c r="O33" s="40"/>
      <c r="P33" s="40"/>
    </row>
    <row r="34" spans="2:16" x14ac:dyDescent="0.2">
      <c r="B34" s="43" t="s">
        <v>60</v>
      </c>
      <c r="C34" s="54" t="s">
        <v>61</v>
      </c>
      <c r="D34" s="38">
        <v>28180.78</v>
      </c>
      <c r="E34" s="42"/>
      <c r="F34" s="42"/>
      <c r="G34" s="38">
        <v>33970.42</v>
      </c>
      <c r="H34" s="38">
        <v>120.544640709022</v>
      </c>
      <c r="I34" s="42"/>
      <c r="J34" s="40"/>
      <c r="K34" s="40"/>
      <c r="L34" s="40"/>
      <c r="M34" s="40"/>
      <c r="N34" s="40"/>
      <c r="O34" s="40"/>
      <c r="P34" s="40"/>
    </row>
    <row r="35" spans="2:16" ht="35.25" customHeight="1" x14ac:dyDescent="0.2">
      <c r="B35" s="41" t="s">
        <v>62</v>
      </c>
      <c r="C35" s="53" t="s">
        <v>63</v>
      </c>
      <c r="D35" s="38">
        <v>9496.82</v>
      </c>
      <c r="E35" s="42"/>
      <c r="F35" s="42"/>
      <c r="G35" s="38">
        <v>9261.49</v>
      </c>
      <c r="H35" s="38">
        <v>97.522012631596695</v>
      </c>
      <c r="I35" s="42"/>
      <c r="J35" s="40"/>
      <c r="K35" s="40"/>
      <c r="L35" s="40"/>
      <c r="M35" s="40"/>
      <c r="N35" s="40"/>
      <c r="O35" s="40"/>
      <c r="P35" s="40"/>
    </row>
    <row r="36" spans="2:16" x14ac:dyDescent="0.2">
      <c r="B36" s="43" t="s">
        <v>64</v>
      </c>
      <c r="C36" s="54" t="s">
        <v>63</v>
      </c>
      <c r="D36" s="38">
        <v>9496.82</v>
      </c>
      <c r="E36" s="42"/>
      <c r="F36" s="42"/>
      <c r="G36" s="38">
        <v>9261.49</v>
      </c>
      <c r="H36" s="38">
        <v>97.522012631596695</v>
      </c>
      <c r="I36" s="42"/>
      <c r="J36" s="40"/>
      <c r="K36" s="40"/>
      <c r="L36" s="40"/>
      <c r="M36" s="40"/>
      <c r="N36" s="40"/>
      <c r="O36" s="40"/>
      <c r="P36" s="40"/>
    </row>
    <row r="37" spans="2:16" x14ac:dyDescent="0.2">
      <c r="B37" s="41" t="s">
        <v>65</v>
      </c>
      <c r="C37" s="53" t="s">
        <v>66</v>
      </c>
      <c r="D37" s="38">
        <v>72335.839999999997</v>
      </c>
      <c r="E37" s="42"/>
      <c r="F37" s="42"/>
      <c r="G37" s="38">
        <v>91474.75</v>
      </c>
      <c r="H37" s="38">
        <v>126.458405681057</v>
      </c>
      <c r="I37" s="42"/>
      <c r="J37" s="40"/>
      <c r="K37" s="40"/>
      <c r="L37" s="40"/>
      <c r="M37" s="40"/>
      <c r="N37" s="40"/>
      <c r="O37" s="40"/>
      <c r="P37" s="40"/>
    </row>
    <row r="38" spans="2:16" x14ac:dyDescent="0.2">
      <c r="B38" s="43" t="s">
        <v>67</v>
      </c>
      <c r="C38" s="54" t="s">
        <v>68</v>
      </c>
      <c r="D38" s="38">
        <v>72335.839999999997</v>
      </c>
      <c r="E38" s="42"/>
      <c r="F38" s="42"/>
      <c r="G38" s="38">
        <v>91474.75</v>
      </c>
      <c r="H38" s="38">
        <v>126.458405681057</v>
      </c>
      <c r="I38" s="42"/>
      <c r="J38" s="40"/>
      <c r="K38" s="40"/>
      <c r="L38" s="40"/>
      <c r="M38" s="40"/>
      <c r="N38" s="40"/>
      <c r="O38" s="40"/>
      <c r="P38" s="40"/>
    </row>
    <row r="39" spans="2:16" x14ac:dyDescent="0.2">
      <c r="B39" s="37" t="s">
        <v>69</v>
      </c>
      <c r="C39" s="57" t="s">
        <v>70</v>
      </c>
      <c r="D39" s="38">
        <v>3562746.42</v>
      </c>
      <c r="E39" s="39">
        <v>5346687</v>
      </c>
      <c r="F39" s="39">
        <v>5353687</v>
      </c>
      <c r="G39" s="38">
        <v>2213773.52</v>
      </c>
      <c r="H39" s="38">
        <v>62.136713058573498</v>
      </c>
      <c r="I39" s="38">
        <v>41.350447271198298</v>
      </c>
      <c r="J39" s="40"/>
      <c r="K39" s="40"/>
      <c r="L39" s="40"/>
      <c r="M39" s="40"/>
      <c r="N39" s="40"/>
      <c r="O39" s="40"/>
      <c r="P39" s="40"/>
    </row>
    <row r="40" spans="2:16" x14ac:dyDescent="0.2">
      <c r="B40" s="41" t="s">
        <v>71</v>
      </c>
      <c r="C40" s="53" t="s">
        <v>72</v>
      </c>
      <c r="D40" s="38">
        <v>11927.18</v>
      </c>
      <c r="E40" s="42"/>
      <c r="F40" s="42"/>
      <c r="G40" s="38">
        <v>19542.54</v>
      </c>
      <c r="H40" s="38">
        <v>163.84878906833001</v>
      </c>
      <c r="I40" s="42"/>
      <c r="J40" s="40"/>
      <c r="K40" s="40"/>
      <c r="L40" s="40"/>
      <c r="M40" s="40"/>
      <c r="N40" s="40"/>
      <c r="O40" s="40"/>
      <c r="P40" s="40"/>
    </row>
    <row r="41" spans="2:16" x14ac:dyDescent="0.2">
      <c r="B41" s="43" t="s">
        <v>73</v>
      </c>
      <c r="C41" s="54" t="s">
        <v>74</v>
      </c>
      <c r="D41" s="38">
        <v>5686.32</v>
      </c>
      <c r="E41" s="42"/>
      <c r="F41" s="42"/>
      <c r="G41" s="38">
        <v>13335.17</v>
      </c>
      <c r="H41" s="38">
        <v>234.51318251523</v>
      </c>
      <c r="I41" s="42"/>
      <c r="J41" s="40"/>
      <c r="K41" s="40"/>
      <c r="L41" s="40"/>
      <c r="M41" s="40"/>
      <c r="N41" s="40"/>
      <c r="O41" s="40"/>
      <c r="P41" s="40"/>
    </row>
    <row r="42" spans="2:16" ht="25.5" x14ac:dyDescent="0.2">
      <c r="B42" s="43" t="s">
        <v>75</v>
      </c>
      <c r="C42" s="54" t="s">
        <v>76</v>
      </c>
      <c r="D42" s="38">
        <v>5505.86</v>
      </c>
      <c r="E42" s="42"/>
      <c r="F42" s="42"/>
      <c r="G42" s="38">
        <v>5771.37</v>
      </c>
      <c r="H42" s="38">
        <v>104.822316586328</v>
      </c>
      <c r="I42" s="42"/>
      <c r="J42" s="40"/>
      <c r="K42" s="40"/>
      <c r="L42" s="40"/>
      <c r="M42" s="40"/>
      <c r="N42" s="40"/>
      <c r="O42" s="40"/>
      <c r="P42" s="40"/>
    </row>
    <row r="43" spans="2:16" x14ac:dyDescent="0.2">
      <c r="B43" s="43" t="s">
        <v>77</v>
      </c>
      <c r="C43" s="54" t="s">
        <v>78</v>
      </c>
      <c r="D43" s="38">
        <v>735</v>
      </c>
      <c r="E43" s="42"/>
      <c r="F43" s="42"/>
      <c r="G43" s="38">
        <v>436</v>
      </c>
      <c r="H43" s="38">
        <v>59.319727891156496</v>
      </c>
      <c r="I43" s="42"/>
      <c r="J43" s="40"/>
      <c r="K43" s="40"/>
      <c r="L43" s="40"/>
      <c r="M43" s="40"/>
      <c r="N43" s="40"/>
      <c r="O43" s="40"/>
      <c r="P43" s="40"/>
    </row>
    <row r="44" spans="2:16" x14ac:dyDescent="0.2">
      <c r="B44" s="41" t="s">
        <v>79</v>
      </c>
      <c r="C44" s="53" t="s">
        <v>80</v>
      </c>
      <c r="D44" s="38">
        <v>36607.339999999997</v>
      </c>
      <c r="E44" s="42"/>
      <c r="F44" s="42"/>
      <c r="G44" s="38">
        <v>14802.77</v>
      </c>
      <c r="H44" s="38">
        <v>40.436617355972899</v>
      </c>
      <c r="I44" s="42"/>
      <c r="J44" s="40"/>
      <c r="K44" s="40"/>
      <c r="L44" s="40"/>
      <c r="M44" s="40"/>
      <c r="N44" s="40"/>
      <c r="O44" s="40"/>
      <c r="P44" s="40"/>
    </row>
    <row r="45" spans="2:16" x14ac:dyDescent="0.2">
      <c r="B45" s="43" t="s">
        <v>81</v>
      </c>
      <c r="C45" s="54" t="s">
        <v>82</v>
      </c>
      <c r="D45" s="38">
        <v>24908.26</v>
      </c>
      <c r="E45" s="42"/>
      <c r="F45" s="42"/>
      <c r="G45" s="38">
        <v>4844.3500000000004</v>
      </c>
      <c r="H45" s="38">
        <v>19.448769203468999</v>
      </c>
      <c r="I45" s="42"/>
      <c r="J45" s="40"/>
      <c r="K45" s="40"/>
      <c r="L45" s="40"/>
      <c r="M45" s="40"/>
      <c r="N45" s="40"/>
      <c r="O45" s="40"/>
      <c r="P45" s="40"/>
    </row>
    <row r="46" spans="2:16" x14ac:dyDescent="0.2">
      <c r="B46" s="43" t="s">
        <v>83</v>
      </c>
      <c r="C46" s="54" t="s">
        <v>84</v>
      </c>
      <c r="D46" s="38">
        <v>11179.83</v>
      </c>
      <c r="E46" s="42"/>
      <c r="F46" s="42"/>
      <c r="G46" s="38">
        <v>9687.7800000000007</v>
      </c>
      <c r="H46" s="38">
        <v>86.654090446813598</v>
      </c>
      <c r="I46" s="42"/>
      <c r="J46" s="40"/>
      <c r="K46" s="40"/>
      <c r="L46" s="40"/>
      <c r="M46" s="40"/>
      <c r="N46" s="40"/>
      <c r="O46" s="40"/>
      <c r="P46" s="40"/>
    </row>
    <row r="47" spans="2:16" ht="25.5" x14ac:dyDescent="0.2">
      <c r="B47" s="43" t="s">
        <v>85</v>
      </c>
      <c r="C47" s="54" t="s">
        <v>86</v>
      </c>
      <c r="D47" s="38">
        <v>519.25</v>
      </c>
      <c r="E47" s="42"/>
      <c r="F47" s="42"/>
      <c r="G47" s="38">
        <v>255.64</v>
      </c>
      <c r="H47" s="38">
        <v>49.232546942705802</v>
      </c>
      <c r="I47" s="42"/>
      <c r="J47" s="40"/>
      <c r="K47" s="40"/>
      <c r="L47" s="40"/>
      <c r="M47" s="40"/>
      <c r="N47" s="40"/>
      <c r="O47" s="40"/>
      <c r="P47" s="40"/>
    </row>
    <row r="48" spans="2:16" x14ac:dyDescent="0.2">
      <c r="B48" s="43" t="s">
        <v>87</v>
      </c>
      <c r="C48" s="54" t="s">
        <v>88</v>
      </c>
      <c r="D48" s="42"/>
      <c r="E48" s="42"/>
      <c r="F48" s="42"/>
      <c r="G48" s="38">
        <v>15</v>
      </c>
      <c r="H48" s="42"/>
      <c r="I48" s="42"/>
      <c r="J48" s="40"/>
      <c r="K48" s="40"/>
      <c r="L48" s="40"/>
      <c r="M48" s="40"/>
      <c r="N48" s="40"/>
      <c r="O48" s="40"/>
      <c r="P48" s="40"/>
    </row>
    <row r="49" spans="2:16" x14ac:dyDescent="0.2">
      <c r="B49" s="41" t="s">
        <v>89</v>
      </c>
      <c r="C49" s="53" t="s">
        <v>90</v>
      </c>
      <c r="D49" s="38">
        <v>3218912.68</v>
      </c>
      <c r="E49" s="42"/>
      <c r="F49" s="42"/>
      <c r="G49" s="38">
        <v>2020329.29</v>
      </c>
      <c r="H49" s="38">
        <v>62.764339727289503</v>
      </c>
      <c r="I49" s="42"/>
      <c r="J49" s="40"/>
      <c r="K49" s="40"/>
      <c r="L49" s="40"/>
      <c r="M49" s="40"/>
      <c r="N49" s="40"/>
      <c r="O49" s="40"/>
      <c r="P49" s="40"/>
    </row>
    <row r="50" spans="2:16" x14ac:dyDescent="0.2">
      <c r="B50" s="43" t="s">
        <v>91</v>
      </c>
      <c r="C50" s="54" t="s">
        <v>92</v>
      </c>
      <c r="D50" s="38">
        <v>61312.67</v>
      </c>
      <c r="E50" s="42"/>
      <c r="F50" s="42"/>
      <c r="G50" s="38">
        <v>14050.79</v>
      </c>
      <c r="H50" s="38">
        <v>22.916617397350301</v>
      </c>
      <c r="I50" s="42"/>
      <c r="J50" s="40"/>
      <c r="K50" s="40"/>
      <c r="L50" s="40"/>
      <c r="M50" s="40"/>
      <c r="N50" s="40"/>
      <c r="O50" s="40"/>
      <c r="P50" s="40"/>
    </row>
    <row r="51" spans="2:16" x14ac:dyDescent="0.2">
      <c r="B51" s="43" t="s">
        <v>93</v>
      </c>
      <c r="C51" s="54" t="s">
        <v>94</v>
      </c>
      <c r="D51" s="38">
        <v>8145.25</v>
      </c>
      <c r="E51" s="42"/>
      <c r="F51" s="42"/>
      <c r="G51" s="38">
        <v>10308.19</v>
      </c>
      <c r="H51" s="38">
        <v>126.554617721985</v>
      </c>
      <c r="I51" s="42"/>
      <c r="J51" s="40"/>
      <c r="K51" s="40"/>
      <c r="L51" s="40"/>
      <c r="M51" s="40"/>
      <c r="N51" s="40"/>
      <c r="O51" s="40"/>
      <c r="P51" s="40"/>
    </row>
    <row r="52" spans="2:16" x14ac:dyDescent="0.2">
      <c r="B52" s="43" t="s">
        <v>95</v>
      </c>
      <c r="C52" s="54" t="s">
        <v>96</v>
      </c>
      <c r="D52" s="38">
        <v>357009.67</v>
      </c>
      <c r="E52" s="42"/>
      <c r="F52" s="42"/>
      <c r="G52" s="38">
        <v>1596.27</v>
      </c>
      <c r="H52" s="38">
        <v>0.44712234265251</v>
      </c>
      <c r="I52" s="42"/>
      <c r="J52" s="40"/>
      <c r="K52" s="40"/>
      <c r="L52" s="40"/>
      <c r="M52" s="40"/>
      <c r="N52" s="40"/>
      <c r="O52" s="40"/>
      <c r="P52" s="40"/>
    </row>
    <row r="53" spans="2:16" x14ac:dyDescent="0.2">
      <c r="B53" s="43" t="s">
        <v>97</v>
      </c>
      <c r="C53" s="54" t="s">
        <v>98</v>
      </c>
      <c r="D53" s="38">
        <v>2690.03</v>
      </c>
      <c r="E53" s="42"/>
      <c r="F53" s="42"/>
      <c r="G53" s="38">
        <v>2955.93</v>
      </c>
      <c r="H53" s="38">
        <v>109.88464812660099</v>
      </c>
      <c r="I53" s="42"/>
      <c r="J53" s="40"/>
      <c r="K53" s="40"/>
      <c r="L53" s="40"/>
      <c r="M53" s="40"/>
      <c r="N53" s="40"/>
      <c r="O53" s="40"/>
      <c r="P53" s="40"/>
    </row>
    <row r="54" spans="2:16" x14ac:dyDescent="0.2">
      <c r="B54" s="43" t="s">
        <v>99</v>
      </c>
      <c r="C54" s="54" t="s">
        <v>100</v>
      </c>
      <c r="D54" s="38">
        <v>45585.35</v>
      </c>
      <c r="E54" s="42"/>
      <c r="F54" s="42"/>
      <c r="G54" s="38">
        <v>64653.279999999999</v>
      </c>
      <c r="H54" s="38">
        <v>141.829074472391</v>
      </c>
      <c r="I54" s="42"/>
      <c r="J54" s="40"/>
      <c r="K54" s="40"/>
      <c r="L54" s="40"/>
      <c r="M54" s="40"/>
      <c r="N54" s="40"/>
      <c r="O54" s="40"/>
      <c r="P54" s="40"/>
    </row>
    <row r="55" spans="2:16" x14ac:dyDescent="0.2">
      <c r="B55" s="43" t="s">
        <v>101</v>
      </c>
      <c r="C55" s="54" t="s">
        <v>102</v>
      </c>
      <c r="D55" s="38">
        <v>54</v>
      </c>
      <c r="E55" s="42"/>
      <c r="F55" s="42"/>
      <c r="G55" s="42"/>
      <c r="H55" s="42"/>
      <c r="I55" s="42"/>
      <c r="J55" s="40"/>
      <c r="K55" s="40"/>
      <c r="L55" s="40"/>
      <c r="M55" s="40"/>
      <c r="N55" s="40"/>
      <c r="O55" s="40"/>
      <c r="P55" s="40"/>
    </row>
    <row r="56" spans="2:16" x14ac:dyDescent="0.2">
      <c r="B56" s="43" t="s">
        <v>103</v>
      </c>
      <c r="C56" s="54" t="s">
        <v>104</v>
      </c>
      <c r="D56" s="38">
        <v>179652.95</v>
      </c>
      <c r="E56" s="42"/>
      <c r="F56" s="42"/>
      <c r="G56" s="38">
        <v>219762.67</v>
      </c>
      <c r="H56" s="38">
        <v>122.32622397795301</v>
      </c>
      <c r="I56" s="42"/>
      <c r="J56" s="40"/>
      <c r="K56" s="40"/>
      <c r="L56" s="40"/>
      <c r="M56" s="40"/>
      <c r="N56" s="40"/>
      <c r="O56" s="40"/>
      <c r="P56" s="40"/>
    </row>
    <row r="57" spans="2:16" x14ac:dyDescent="0.2">
      <c r="B57" s="43" t="s">
        <v>105</v>
      </c>
      <c r="C57" s="54" t="s">
        <v>106</v>
      </c>
      <c r="D57" s="38">
        <v>1764468.69</v>
      </c>
      <c r="E57" s="42"/>
      <c r="F57" s="42"/>
      <c r="G57" s="38">
        <v>1426251.4</v>
      </c>
      <c r="H57" s="38">
        <v>80.831777185006302</v>
      </c>
      <c r="I57" s="42"/>
      <c r="J57" s="40"/>
      <c r="K57" s="40"/>
      <c r="L57" s="40"/>
      <c r="M57" s="40"/>
      <c r="N57" s="40"/>
      <c r="O57" s="40"/>
      <c r="P57" s="40"/>
    </row>
    <row r="58" spans="2:16" x14ac:dyDescent="0.2">
      <c r="B58" s="43" t="s">
        <v>107</v>
      </c>
      <c r="C58" s="54" t="s">
        <v>108</v>
      </c>
      <c r="D58" s="38">
        <v>799994.07</v>
      </c>
      <c r="E58" s="42"/>
      <c r="F58" s="42"/>
      <c r="G58" s="38">
        <v>280750.76</v>
      </c>
      <c r="H58" s="38">
        <v>35.094105135054299</v>
      </c>
      <c r="I58" s="42"/>
      <c r="J58" s="40"/>
      <c r="K58" s="40"/>
      <c r="L58" s="40"/>
      <c r="M58" s="40"/>
      <c r="N58" s="40"/>
      <c r="O58" s="40"/>
      <c r="P58" s="40"/>
    </row>
    <row r="59" spans="2:16" x14ac:dyDescent="0.2">
      <c r="B59" s="41" t="s">
        <v>109</v>
      </c>
      <c r="C59" s="53" t="s">
        <v>110</v>
      </c>
      <c r="D59" s="38">
        <v>120533.31</v>
      </c>
      <c r="E59" s="42"/>
      <c r="F59" s="42"/>
      <c r="G59" s="38">
        <v>62550.93</v>
      </c>
      <c r="H59" s="38">
        <v>51.895140023948599</v>
      </c>
      <c r="I59" s="42"/>
      <c r="J59" s="40"/>
      <c r="K59" s="40"/>
      <c r="L59" s="40"/>
      <c r="M59" s="40"/>
      <c r="N59" s="40"/>
      <c r="O59" s="40"/>
      <c r="P59" s="40"/>
    </row>
    <row r="60" spans="2:16" x14ac:dyDescent="0.2">
      <c r="B60" s="43" t="s">
        <v>111</v>
      </c>
      <c r="C60" s="54" t="s">
        <v>110</v>
      </c>
      <c r="D60" s="38">
        <v>120533.31</v>
      </c>
      <c r="E60" s="42"/>
      <c r="F60" s="42"/>
      <c r="G60" s="38">
        <v>62550.93</v>
      </c>
      <c r="H60" s="38">
        <v>51.895140023948599</v>
      </c>
      <c r="I60" s="42"/>
      <c r="J60" s="40"/>
      <c r="K60" s="40"/>
      <c r="L60" s="40"/>
      <c r="M60" s="40"/>
      <c r="N60" s="40"/>
      <c r="O60" s="40"/>
      <c r="P60" s="40"/>
    </row>
    <row r="61" spans="2:16" x14ac:dyDescent="0.2">
      <c r="B61" s="41" t="s">
        <v>112</v>
      </c>
      <c r="C61" s="53" t="s">
        <v>113</v>
      </c>
      <c r="D61" s="38">
        <v>174765.91</v>
      </c>
      <c r="E61" s="42"/>
      <c r="F61" s="42"/>
      <c r="G61" s="38">
        <v>96547.99</v>
      </c>
      <c r="H61" s="38">
        <v>55.244177768994</v>
      </c>
      <c r="I61" s="42"/>
      <c r="J61" s="40"/>
      <c r="K61" s="40"/>
      <c r="L61" s="40"/>
      <c r="M61" s="40"/>
      <c r="N61" s="40"/>
      <c r="O61" s="40"/>
      <c r="P61" s="40"/>
    </row>
    <row r="62" spans="2:16" ht="25.5" x14ac:dyDescent="0.2">
      <c r="B62" s="43" t="s">
        <v>114</v>
      </c>
      <c r="C62" s="54" t="s">
        <v>115</v>
      </c>
      <c r="D62" s="38">
        <v>170077.66</v>
      </c>
      <c r="E62" s="42"/>
      <c r="F62" s="42"/>
      <c r="G62" s="38">
        <v>90188.83</v>
      </c>
      <c r="H62" s="38">
        <v>53.028028490043901</v>
      </c>
      <c r="I62" s="42"/>
      <c r="J62" s="40"/>
      <c r="K62" s="40"/>
      <c r="L62" s="40"/>
      <c r="M62" s="40"/>
      <c r="N62" s="40"/>
      <c r="O62" s="40"/>
      <c r="P62" s="40"/>
    </row>
    <row r="63" spans="2:16" x14ac:dyDescent="0.2">
      <c r="B63" s="43" t="s">
        <v>116</v>
      </c>
      <c r="C63" s="54" t="s">
        <v>117</v>
      </c>
      <c r="D63" s="38">
        <v>557.46</v>
      </c>
      <c r="E63" s="42"/>
      <c r="F63" s="42"/>
      <c r="G63" s="38">
        <v>1560.22</v>
      </c>
      <c r="H63" s="38">
        <v>279.880170774585</v>
      </c>
      <c r="I63" s="42"/>
      <c r="J63" s="40"/>
      <c r="K63" s="40"/>
      <c r="L63" s="40"/>
      <c r="M63" s="40"/>
      <c r="N63" s="40"/>
      <c r="O63" s="40"/>
      <c r="P63" s="40"/>
    </row>
    <row r="64" spans="2:16" x14ac:dyDescent="0.2">
      <c r="B64" s="43" t="s">
        <v>118</v>
      </c>
      <c r="C64" s="54" t="s">
        <v>119</v>
      </c>
      <c r="D64" s="38">
        <v>3130.79</v>
      </c>
      <c r="E64" s="42"/>
      <c r="F64" s="42"/>
      <c r="G64" s="38">
        <v>3460.94</v>
      </c>
      <c r="H64" s="38">
        <v>110.54526173905001</v>
      </c>
      <c r="I64" s="42"/>
      <c r="J64" s="40"/>
      <c r="K64" s="40"/>
      <c r="L64" s="40"/>
      <c r="M64" s="40"/>
      <c r="N64" s="40"/>
      <c r="O64" s="40"/>
      <c r="P64" s="40"/>
    </row>
    <row r="65" spans="2:16" x14ac:dyDescent="0.2">
      <c r="B65" s="43" t="s">
        <v>120</v>
      </c>
      <c r="C65" s="54" t="s">
        <v>121</v>
      </c>
      <c r="D65" s="38">
        <v>980</v>
      </c>
      <c r="E65" s="42"/>
      <c r="F65" s="42"/>
      <c r="G65" s="38">
        <v>1138</v>
      </c>
      <c r="H65" s="38">
        <v>116.12244897959199</v>
      </c>
      <c r="I65" s="42"/>
      <c r="J65" s="40"/>
      <c r="K65" s="40"/>
      <c r="L65" s="40"/>
      <c r="M65" s="40"/>
      <c r="N65" s="40"/>
      <c r="O65" s="40"/>
      <c r="P65" s="40"/>
    </row>
    <row r="66" spans="2:16" x14ac:dyDescent="0.2">
      <c r="B66" s="43" t="s">
        <v>122</v>
      </c>
      <c r="C66" s="54" t="s">
        <v>113</v>
      </c>
      <c r="D66" s="38">
        <v>20</v>
      </c>
      <c r="E66" s="42"/>
      <c r="F66" s="42"/>
      <c r="G66" s="38">
        <v>200</v>
      </c>
      <c r="H66" s="38">
        <v>1000</v>
      </c>
      <c r="I66" s="42"/>
      <c r="J66" s="40"/>
      <c r="K66" s="40"/>
      <c r="L66" s="40"/>
      <c r="M66" s="40"/>
      <c r="N66" s="40"/>
      <c r="O66" s="40"/>
      <c r="P66" s="40"/>
    </row>
    <row r="67" spans="2:16" x14ac:dyDescent="0.2">
      <c r="B67" s="37" t="s">
        <v>123</v>
      </c>
      <c r="C67" s="57" t="s">
        <v>124</v>
      </c>
      <c r="D67" s="38">
        <v>1.1100000000000001</v>
      </c>
      <c r="E67" s="39">
        <v>245</v>
      </c>
      <c r="F67" s="39">
        <v>245</v>
      </c>
      <c r="G67" s="38">
        <v>0.19</v>
      </c>
      <c r="H67" s="38">
        <v>17.1171171171171</v>
      </c>
      <c r="I67" s="38">
        <v>7.7551020408160004E-2</v>
      </c>
      <c r="J67" s="40"/>
      <c r="K67" s="40"/>
      <c r="L67" s="40"/>
      <c r="M67" s="40"/>
      <c r="N67" s="40"/>
      <c r="O67" s="40"/>
      <c r="P67" s="40"/>
    </row>
    <row r="68" spans="2:16" x14ac:dyDescent="0.2">
      <c r="B68" s="41" t="s">
        <v>125</v>
      </c>
      <c r="C68" s="53" t="s">
        <v>126</v>
      </c>
      <c r="D68" s="38">
        <v>1.1100000000000001</v>
      </c>
      <c r="E68" s="42"/>
      <c r="F68" s="42"/>
      <c r="G68" s="38">
        <v>0.19</v>
      </c>
      <c r="H68" s="38">
        <v>17.1171171171171</v>
      </c>
      <c r="I68" s="42"/>
      <c r="J68" s="40"/>
      <c r="K68" s="40"/>
      <c r="L68" s="40"/>
      <c r="M68" s="40"/>
      <c r="N68" s="40"/>
      <c r="O68" s="40"/>
      <c r="P68" s="40"/>
    </row>
    <row r="69" spans="2:16" x14ac:dyDescent="0.2">
      <c r="B69" s="43" t="s">
        <v>127</v>
      </c>
      <c r="C69" s="54" t="s">
        <v>128</v>
      </c>
      <c r="D69" s="38">
        <v>1.1100000000000001</v>
      </c>
      <c r="E69" s="42"/>
      <c r="F69" s="42"/>
      <c r="G69" s="38">
        <v>0.19</v>
      </c>
      <c r="H69" s="38">
        <v>17.1171171171171</v>
      </c>
      <c r="I69" s="42"/>
      <c r="J69" s="40"/>
      <c r="K69" s="40"/>
      <c r="L69" s="40"/>
      <c r="M69" s="40"/>
      <c r="N69" s="40"/>
      <c r="O69" s="40"/>
      <c r="P69" s="40"/>
    </row>
    <row r="70" spans="2:16" ht="25.5" x14ac:dyDescent="0.2">
      <c r="B70" s="37" t="s">
        <v>129</v>
      </c>
      <c r="C70" s="57" t="s">
        <v>130</v>
      </c>
      <c r="D70" s="38">
        <v>17221281.41</v>
      </c>
      <c r="E70" s="39">
        <v>13895000</v>
      </c>
      <c r="F70" s="39">
        <v>13895000</v>
      </c>
      <c r="G70" s="38">
        <v>7668499.5099999998</v>
      </c>
      <c r="H70" s="38">
        <v>44.5292038811182</v>
      </c>
      <c r="I70" s="38">
        <v>55.188913350125901</v>
      </c>
      <c r="J70" s="40"/>
      <c r="K70" s="40"/>
      <c r="L70" s="40"/>
      <c r="M70" s="40"/>
      <c r="N70" s="40"/>
      <c r="O70" s="40"/>
      <c r="P70" s="40"/>
    </row>
    <row r="71" spans="2:16" ht="25.5" x14ac:dyDescent="0.2">
      <c r="B71" s="41" t="s">
        <v>131</v>
      </c>
      <c r="C71" s="53" t="s">
        <v>132</v>
      </c>
      <c r="D71" s="38">
        <v>17221281.41</v>
      </c>
      <c r="E71" s="42"/>
      <c r="F71" s="42"/>
      <c r="G71" s="38">
        <v>7668499.5099999998</v>
      </c>
      <c r="H71" s="38">
        <v>44.5292038811182</v>
      </c>
      <c r="I71" s="42"/>
      <c r="J71" s="40"/>
      <c r="K71" s="40"/>
      <c r="L71" s="40"/>
      <c r="M71" s="40"/>
      <c r="N71" s="40"/>
      <c r="O71" s="40"/>
      <c r="P71" s="40"/>
    </row>
    <row r="72" spans="2:16" ht="25.5" x14ac:dyDescent="0.2">
      <c r="B72" s="43" t="s">
        <v>133</v>
      </c>
      <c r="C72" s="54" t="s">
        <v>134</v>
      </c>
      <c r="D72" s="38">
        <v>17221281.41</v>
      </c>
      <c r="E72" s="42"/>
      <c r="F72" s="42"/>
      <c r="G72" s="38">
        <v>7668499.5099999998</v>
      </c>
      <c r="H72" s="38">
        <v>44.5292038811182</v>
      </c>
      <c r="I72" s="42"/>
      <c r="J72" s="40"/>
      <c r="K72" s="40"/>
      <c r="L72" s="40"/>
      <c r="M72" s="40"/>
      <c r="N72" s="40"/>
      <c r="O72" s="40"/>
      <c r="P72" s="40"/>
    </row>
    <row r="73" spans="2:16" ht="25.5" x14ac:dyDescent="0.2">
      <c r="B73" s="37" t="s">
        <v>135</v>
      </c>
      <c r="C73" s="57" t="s">
        <v>136</v>
      </c>
      <c r="D73" s="42"/>
      <c r="E73" s="39">
        <v>580000</v>
      </c>
      <c r="F73" s="39">
        <v>551000</v>
      </c>
      <c r="G73" s="38">
        <v>221067.75</v>
      </c>
      <c r="H73" s="42"/>
      <c r="I73" s="38">
        <v>40.121188747731402</v>
      </c>
      <c r="J73" s="40"/>
      <c r="K73" s="40"/>
      <c r="L73" s="40"/>
      <c r="M73" s="40"/>
      <c r="N73" s="40"/>
      <c r="O73" s="40"/>
      <c r="P73" s="40"/>
    </row>
    <row r="74" spans="2:16" x14ac:dyDescent="0.2">
      <c r="B74" s="41" t="s">
        <v>137</v>
      </c>
      <c r="C74" s="53" t="s">
        <v>138</v>
      </c>
      <c r="D74" s="42"/>
      <c r="E74" s="42"/>
      <c r="F74" s="42"/>
      <c r="G74" s="38">
        <v>221067.75</v>
      </c>
      <c r="H74" s="42"/>
      <c r="I74" s="42"/>
      <c r="J74" s="40"/>
      <c r="K74" s="40"/>
      <c r="L74" s="40"/>
      <c r="M74" s="40"/>
      <c r="N74" s="40"/>
      <c r="O74" s="40"/>
      <c r="P74" s="40"/>
    </row>
    <row r="75" spans="2:16" x14ac:dyDescent="0.2">
      <c r="B75" s="43" t="s">
        <v>139</v>
      </c>
      <c r="C75" s="54" t="s">
        <v>140</v>
      </c>
      <c r="D75" s="42"/>
      <c r="E75" s="42"/>
      <c r="F75" s="42"/>
      <c r="G75" s="38">
        <v>221067.75</v>
      </c>
      <c r="H75" s="42"/>
      <c r="I75" s="42"/>
      <c r="J75" s="40"/>
      <c r="K75" s="40"/>
      <c r="L75" s="40"/>
      <c r="M75" s="40"/>
      <c r="N75" s="40"/>
      <c r="O75" s="40"/>
      <c r="P75" s="40"/>
    </row>
    <row r="76" spans="2:16" x14ac:dyDescent="0.2">
      <c r="B76" s="33" t="s">
        <v>141</v>
      </c>
      <c r="C76" s="56" t="s">
        <v>142</v>
      </c>
      <c r="D76" s="34">
        <v>3198.86</v>
      </c>
      <c r="E76" s="35">
        <v>128650</v>
      </c>
      <c r="F76" s="35">
        <v>150650</v>
      </c>
      <c r="G76" s="34">
        <v>32696.67</v>
      </c>
      <c r="H76" s="34">
        <v>1022.1350731198</v>
      </c>
      <c r="I76" s="34">
        <v>21.703730501161601</v>
      </c>
      <c r="J76" s="36"/>
      <c r="K76" s="36"/>
      <c r="L76" s="36"/>
      <c r="M76" s="36"/>
      <c r="N76" s="36"/>
      <c r="O76" s="36"/>
      <c r="P76" s="36"/>
    </row>
    <row r="77" spans="2:16" x14ac:dyDescent="0.2">
      <c r="B77" s="37" t="s">
        <v>143</v>
      </c>
      <c r="C77" s="57" t="s">
        <v>144</v>
      </c>
      <c r="D77" s="38">
        <v>3198.86</v>
      </c>
      <c r="E77" s="39">
        <v>128650</v>
      </c>
      <c r="F77" s="39">
        <v>150650</v>
      </c>
      <c r="G77" s="38">
        <v>32696.67</v>
      </c>
      <c r="H77" s="38">
        <v>1022.1350731198</v>
      </c>
      <c r="I77" s="38">
        <v>21.703730501161601</v>
      </c>
      <c r="J77" s="40"/>
      <c r="K77" s="40"/>
      <c r="L77" s="40"/>
      <c r="M77" s="40"/>
      <c r="N77" s="40"/>
      <c r="O77" s="40"/>
      <c r="P77" s="40"/>
    </row>
    <row r="78" spans="2:16" x14ac:dyDescent="0.2">
      <c r="B78" s="41" t="s">
        <v>145</v>
      </c>
      <c r="C78" s="53" t="s">
        <v>146</v>
      </c>
      <c r="D78" s="38">
        <v>3198.86</v>
      </c>
      <c r="E78" s="42"/>
      <c r="F78" s="42"/>
      <c r="G78" s="38">
        <v>3141.3</v>
      </c>
      <c r="H78" s="38">
        <v>98.2006089669445</v>
      </c>
      <c r="I78" s="42"/>
      <c r="J78" s="40"/>
      <c r="K78" s="40"/>
      <c r="L78" s="40"/>
      <c r="M78" s="40"/>
      <c r="N78" s="40"/>
      <c r="O78" s="40"/>
      <c r="P78" s="40"/>
    </row>
    <row r="79" spans="2:16" x14ac:dyDescent="0.2">
      <c r="B79" s="43" t="s">
        <v>147</v>
      </c>
      <c r="C79" s="54" t="s">
        <v>148</v>
      </c>
      <c r="D79" s="38">
        <v>322.26</v>
      </c>
      <c r="E79" s="42"/>
      <c r="F79" s="42"/>
      <c r="G79" s="38">
        <v>1241</v>
      </c>
      <c r="H79" s="38">
        <v>385.09278222553201</v>
      </c>
      <c r="I79" s="42"/>
      <c r="J79" s="40"/>
      <c r="K79" s="40"/>
      <c r="L79" s="40"/>
      <c r="M79" s="40"/>
      <c r="N79" s="40"/>
      <c r="O79" s="40"/>
      <c r="P79" s="40"/>
    </row>
    <row r="80" spans="2:16" x14ac:dyDescent="0.2">
      <c r="B80" s="43" t="s">
        <v>149</v>
      </c>
      <c r="C80" s="54" t="s">
        <v>150</v>
      </c>
      <c r="D80" s="38">
        <v>2876.6</v>
      </c>
      <c r="E80" s="42"/>
      <c r="F80" s="42"/>
      <c r="G80" s="38">
        <v>1900.3</v>
      </c>
      <c r="H80" s="38">
        <v>66.060627129249795</v>
      </c>
      <c r="I80" s="42"/>
      <c r="J80" s="40"/>
      <c r="K80" s="40"/>
      <c r="L80" s="40"/>
      <c r="M80" s="40"/>
      <c r="N80" s="40"/>
      <c r="O80" s="40"/>
      <c r="P80" s="40"/>
    </row>
    <row r="81" spans="2:16" x14ac:dyDescent="0.2">
      <c r="B81" s="41" t="s">
        <v>151</v>
      </c>
      <c r="C81" s="53" t="s">
        <v>152</v>
      </c>
      <c r="D81" s="42"/>
      <c r="E81" s="42"/>
      <c r="F81" s="42"/>
      <c r="G81" s="38">
        <v>29555.37</v>
      </c>
      <c r="H81" s="42"/>
      <c r="I81" s="42"/>
      <c r="J81" s="40"/>
      <c r="K81" s="40"/>
      <c r="L81" s="40"/>
      <c r="M81" s="40"/>
      <c r="N81" s="40"/>
      <c r="O81" s="40"/>
      <c r="P81" s="40"/>
    </row>
    <row r="82" spans="2:16" x14ac:dyDescent="0.2">
      <c r="B82" s="43" t="s">
        <v>153</v>
      </c>
      <c r="C82" s="54" t="s">
        <v>154</v>
      </c>
      <c r="D82" s="42"/>
      <c r="E82" s="42"/>
      <c r="F82" s="42"/>
      <c r="G82" s="38">
        <v>29555.37</v>
      </c>
      <c r="H82" s="42"/>
      <c r="I82" s="42"/>
      <c r="J82" s="40"/>
      <c r="K82" s="40"/>
      <c r="L82" s="40"/>
      <c r="M82" s="40"/>
      <c r="N82" s="40"/>
      <c r="O82" s="40"/>
      <c r="P82" s="40"/>
    </row>
  </sheetData>
  <mergeCells count="9">
    <mergeCell ref="B27:C27"/>
    <mergeCell ref="B28:C28"/>
    <mergeCell ref="B4:I4"/>
    <mergeCell ref="B6:I6"/>
    <mergeCell ref="B2:H2"/>
    <mergeCell ref="B18:C18"/>
    <mergeCell ref="B19:C19"/>
    <mergeCell ref="B8:C8"/>
    <mergeCell ref="B9:C9"/>
  </mergeCells>
  <pageMargins left="0.70866141732283472" right="0.70866141732283472" top="0.39370078740157483" bottom="0.74803149606299213" header="0.31496062992125984" footer="0.31496062992125984"/>
  <pageSetup paperSize="9" scale="6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N13"/>
  <sheetViews>
    <sheetView workbookViewId="0">
      <selection activeCell="E4" sqref="E4"/>
    </sheetView>
  </sheetViews>
  <sheetFormatPr defaultRowHeight="12.75" x14ac:dyDescent="0.2"/>
  <cols>
    <col min="1" max="1" width="9.140625" style="26"/>
    <col min="2" max="2" width="40.140625" style="44" customWidth="1"/>
    <col min="3" max="3" width="27.7109375" style="46" customWidth="1"/>
    <col min="4" max="5" width="20.85546875" style="45" customWidth="1"/>
    <col min="6" max="6" width="27.7109375" style="46" customWidth="1"/>
    <col min="7" max="8" width="9.140625" style="46" bestFit="1" customWidth="1"/>
    <col min="9" max="9" width="12.7109375" style="26" customWidth="1"/>
    <col min="10" max="10" width="9.42578125" style="26" bestFit="1" customWidth="1"/>
    <col min="11" max="255" width="9.140625" style="26"/>
    <col min="256" max="256" width="57.5703125" style="26" customWidth="1"/>
    <col min="257" max="257" width="16.42578125" style="26" customWidth="1"/>
    <col min="258" max="259" width="17.7109375" style="26" bestFit="1" customWidth="1"/>
    <col min="260" max="260" width="15.7109375" style="26" customWidth="1"/>
    <col min="261" max="262" width="0" style="26" hidden="1" customWidth="1"/>
    <col min="263" max="263" width="15.42578125" style="26" bestFit="1" customWidth="1"/>
    <col min="264" max="264" width="9.42578125" style="26" bestFit="1" customWidth="1"/>
    <col min="265" max="265" width="15.42578125" style="26" bestFit="1" customWidth="1"/>
    <col min="266" max="266" width="9.42578125" style="26" bestFit="1" customWidth="1"/>
    <col min="267" max="511" width="9.140625" style="26"/>
    <col min="512" max="512" width="57.5703125" style="26" customWidth="1"/>
    <col min="513" max="513" width="16.42578125" style="26" customWidth="1"/>
    <col min="514" max="515" width="17.7109375" style="26" bestFit="1" customWidth="1"/>
    <col min="516" max="516" width="15.7109375" style="26" customWidth="1"/>
    <col min="517" max="518" width="0" style="26" hidden="1" customWidth="1"/>
    <col min="519" max="519" width="15.42578125" style="26" bestFit="1" customWidth="1"/>
    <col min="520" max="520" width="9.42578125" style="26" bestFit="1" customWidth="1"/>
    <col min="521" max="521" width="15.42578125" style="26" bestFit="1" customWidth="1"/>
    <col min="522" max="522" width="9.42578125" style="26" bestFit="1" customWidth="1"/>
    <col min="523" max="767" width="9.140625" style="26"/>
    <col min="768" max="768" width="57.5703125" style="26" customWidth="1"/>
    <col min="769" max="769" width="16.42578125" style="26" customWidth="1"/>
    <col min="770" max="771" width="17.7109375" style="26" bestFit="1" customWidth="1"/>
    <col min="772" max="772" width="15.7109375" style="26" customWidth="1"/>
    <col min="773" max="774" width="0" style="26" hidden="1" customWidth="1"/>
    <col min="775" max="775" width="15.42578125" style="26" bestFit="1" customWidth="1"/>
    <col min="776" max="776" width="9.42578125" style="26" bestFit="1" customWidth="1"/>
    <col min="777" max="777" width="15.42578125" style="26" bestFit="1" customWidth="1"/>
    <col min="778" max="778" width="9.42578125" style="26" bestFit="1" customWidth="1"/>
    <col min="779" max="1023" width="9.140625" style="26"/>
    <col min="1024" max="1024" width="57.5703125" style="26" customWidth="1"/>
    <col min="1025" max="1025" width="16.42578125" style="26" customWidth="1"/>
    <col min="1026" max="1027" width="17.7109375" style="26" bestFit="1" customWidth="1"/>
    <col min="1028" max="1028" width="15.7109375" style="26" customWidth="1"/>
    <col min="1029" max="1030" width="0" style="26" hidden="1" customWidth="1"/>
    <col min="1031" max="1031" width="15.42578125" style="26" bestFit="1" customWidth="1"/>
    <col min="1032" max="1032" width="9.42578125" style="26" bestFit="1" customWidth="1"/>
    <col min="1033" max="1033" width="15.42578125" style="26" bestFit="1" customWidth="1"/>
    <col min="1034" max="1034" width="9.42578125" style="26" bestFit="1" customWidth="1"/>
    <col min="1035" max="1279" width="9.140625" style="26"/>
    <col min="1280" max="1280" width="57.5703125" style="26" customWidth="1"/>
    <col min="1281" max="1281" width="16.42578125" style="26" customWidth="1"/>
    <col min="1282" max="1283" width="17.7109375" style="26" bestFit="1" customWidth="1"/>
    <col min="1284" max="1284" width="15.7109375" style="26" customWidth="1"/>
    <col min="1285" max="1286" width="0" style="26" hidden="1" customWidth="1"/>
    <col min="1287" max="1287" width="15.42578125" style="26" bestFit="1" customWidth="1"/>
    <col min="1288" max="1288" width="9.42578125" style="26" bestFit="1" customWidth="1"/>
    <col min="1289" max="1289" width="15.42578125" style="26" bestFit="1" customWidth="1"/>
    <col min="1290" max="1290" width="9.42578125" style="26" bestFit="1" customWidth="1"/>
    <col min="1291" max="1535" width="9.140625" style="26"/>
    <col min="1536" max="1536" width="57.5703125" style="26" customWidth="1"/>
    <col min="1537" max="1537" width="16.42578125" style="26" customWidth="1"/>
    <col min="1538" max="1539" width="17.7109375" style="26" bestFit="1" customWidth="1"/>
    <col min="1540" max="1540" width="15.7109375" style="26" customWidth="1"/>
    <col min="1541" max="1542" width="0" style="26" hidden="1" customWidth="1"/>
    <col min="1543" max="1543" width="15.42578125" style="26" bestFit="1" customWidth="1"/>
    <col min="1544" max="1544" width="9.42578125" style="26" bestFit="1" customWidth="1"/>
    <col min="1545" max="1545" width="15.42578125" style="26" bestFit="1" customWidth="1"/>
    <col min="1546" max="1546" width="9.42578125" style="26" bestFit="1" customWidth="1"/>
    <col min="1547" max="1791" width="9.140625" style="26"/>
    <col min="1792" max="1792" width="57.5703125" style="26" customWidth="1"/>
    <col min="1793" max="1793" width="16.42578125" style="26" customWidth="1"/>
    <col min="1794" max="1795" width="17.7109375" style="26" bestFit="1" customWidth="1"/>
    <col min="1796" max="1796" width="15.7109375" style="26" customWidth="1"/>
    <col min="1797" max="1798" width="0" style="26" hidden="1" customWidth="1"/>
    <col min="1799" max="1799" width="15.42578125" style="26" bestFit="1" customWidth="1"/>
    <col min="1800" max="1800" width="9.42578125" style="26" bestFit="1" customWidth="1"/>
    <col min="1801" max="1801" width="15.42578125" style="26" bestFit="1" customWidth="1"/>
    <col min="1802" max="1802" width="9.42578125" style="26" bestFit="1" customWidth="1"/>
    <col min="1803" max="2047" width="9.140625" style="26"/>
    <col min="2048" max="2048" width="57.5703125" style="26" customWidth="1"/>
    <col min="2049" max="2049" width="16.42578125" style="26" customWidth="1"/>
    <col min="2050" max="2051" width="17.7109375" style="26" bestFit="1" customWidth="1"/>
    <col min="2052" max="2052" width="15.7109375" style="26" customWidth="1"/>
    <col min="2053" max="2054" width="0" style="26" hidden="1" customWidth="1"/>
    <col min="2055" max="2055" width="15.42578125" style="26" bestFit="1" customWidth="1"/>
    <col min="2056" max="2056" width="9.42578125" style="26" bestFit="1" customWidth="1"/>
    <col min="2057" max="2057" width="15.42578125" style="26" bestFit="1" customWidth="1"/>
    <col min="2058" max="2058" width="9.42578125" style="26" bestFit="1" customWidth="1"/>
    <col min="2059" max="2303" width="9.140625" style="26"/>
    <col min="2304" max="2304" width="57.5703125" style="26" customWidth="1"/>
    <col min="2305" max="2305" width="16.42578125" style="26" customWidth="1"/>
    <col min="2306" max="2307" width="17.7109375" style="26" bestFit="1" customWidth="1"/>
    <col min="2308" max="2308" width="15.7109375" style="26" customWidth="1"/>
    <col min="2309" max="2310" width="0" style="26" hidden="1" customWidth="1"/>
    <col min="2311" max="2311" width="15.42578125" style="26" bestFit="1" customWidth="1"/>
    <col min="2312" max="2312" width="9.42578125" style="26" bestFit="1" customWidth="1"/>
    <col min="2313" max="2313" width="15.42578125" style="26" bestFit="1" customWidth="1"/>
    <col min="2314" max="2314" width="9.42578125" style="26" bestFit="1" customWidth="1"/>
    <col min="2315" max="2559" width="9.140625" style="26"/>
    <col min="2560" max="2560" width="57.5703125" style="26" customWidth="1"/>
    <col min="2561" max="2561" width="16.42578125" style="26" customWidth="1"/>
    <col min="2562" max="2563" width="17.7109375" style="26" bestFit="1" customWidth="1"/>
    <col min="2564" max="2564" width="15.7109375" style="26" customWidth="1"/>
    <col min="2565" max="2566" width="0" style="26" hidden="1" customWidth="1"/>
    <col min="2567" max="2567" width="15.42578125" style="26" bestFit="1" customWidth="1"/>
    <col min="2568" max="2568" width="9.42578125" style="26" bestFit="1" customWidth="1"/>
    <col min="2569" max="2569" width="15.42578125" style="26" bestFit="1" customWidth="1"/>
    <col min="2570" max="2570" width="9.42578125" style="26" bestFit="1" customWidth="1"/>
    <col min="2571" max="2815" width="9.140625" style="26"/>
    <col min="2816" max="2816" width="57.5703125" style="26" customWidth="1"/>
    <col min="2817" max="2817" width="16.42578125" style="26" customWidth="1"/>
    <col min="2818" max="2819" width="17.7109375" style="26" bestFit="1" customWidth="1"/>
    <col min="2820" max="2820" width="15.7109375" style="26" customWidth="1"/>
    <col min="2821" max="2822" width="0" style="26" hidden="1" customWidth="1"/>
    <col min="2823" max="2823" width="15.42578125" style="26" bestFit="1" customWidth="1"/>
    <col min="2824" max="2824" width="9.42578125" style="26" bestFit="1" customWidth="1"/>
    <col min="2825" max="2825" width="15.42578125" style="26" bestFit="1" customWidth="1"/>
    <col min="2826" max="2826" width="9.42578125" style="26" bestFit="1" customWidth="1"/>
    <col min="2827" max="3071" width="9.140625" style="26"/>
    <col min="3072" max="3072" width="57.5703125" style="26" customWidth="1"/>
    <col min="3073" max="3073" width="16.42578125" style="26" customWidth="1"/>
    <col min="3074" max="3075" width="17.7109375" style="26" bestFit="1" customWidth="1"/>
    <col min="3076" max="3076" width="15.7109375" style="26" customWidth="1"/>
    <col min="3077" max="3078" width="0" style="26" hidden="1" customWidth="1"/>
    <col min="3079" max="3079" width="15.42578125" style="26" bestFit="1" customWidth="1"/>
    <col min="3080" max="3080" width="9.42578125" style="26" bestFit="1" customWidth="1"/>
    <col min="3081" max="3081" width="15.42578125" style="26" bestFit="1" customWidth="1"/>
    <col min="3082" max="3082" width="9.42578125" style="26" bestFit="1" customWidth="1"/>
    <col min="3083" max="3327" width="9.140625" style="26"/>
    <col min="3328" max="3328" width="57.5703125" style="26" customWidth="1"/>
    <col min="3329" max="3329" width="16.42578125" style="26" customWidth="1"/>
    <col min="3330" max="3331" width="17.7109375" style="26" bestFit="1" customWidth="1"/>
    <col min="3332" max="3332" width="15.7109375" style="26" customWidth="1"/>
    <col min="3333" max="3334" width="0" style="26" hidden="1" customWidth="1"/>
    <col min="3335" max="3335" width="15.42578125" style="26" bestFit="1" customWidth="1"/>
    <col min="3336" max="3336" width="9.42578125" style="26" bestFit="1" customWidth="1"/>
    <col min="3337" max="3337" width="15.42578125" style="26" bestFit="1" customWidth="1"/>
    <col min="3338" max="3338" width="9.42578125" style="26" bestFit="1" customWidth="1"/>
    <col min="3339" max="3583" width="9.140625" style="26"/>
    <col min="3584" max="3584" width="57.5703125" style="26" customWidth="1"/>
    <col min="3585" max="3585" width="16.42578125" style="26" customWidth="1"/>
    <col min="3586" max="3587" width="17.7109375" style="26" bestFit="1" customWidth="1"/>
    <col min="3588" max="3588" width="15.7109375" style="26" customWidth="1"/>
    <col min="3589" max="3590" width="0" style="26" hidden="1" customWidth="1"/>
    <col min="3591" max="3591" width="15.42578125" style="26" bestFit="1" customWidth="1"/>
    <col min="3592" max="3592" width="9.42578125" style="26" bestFit="1" customWidth="1"/>
    <col min="3593" max="3593" width="15.42578125" style="26" bestFit="1" customWidth="1"/>
    <col min="3594" max="3594" width="9.42578125" style="26" bestFit="1" customWidth="1"/>
    <col min="3595" max="3839" width="9.140625" style="26"/>
    <col min="3840" max="3840" width="57.5703125" style="26" customWidth="1"/>
    <col min="3841" max="3841" width="16.42578125" style="26" customWidth="1"/>
    <col min="3842" max="3843" width="17.7109375" style="26" bestFit="1" customWidth="1"/>
    <col min="3844" max="3844" width="15.7109375" style="26" customWidth="1"/>
    <col min="3845" max="3846" width="0" style="26" hidden="1" customWidth="1"/>
    <col min="3847" max="3847" width="15.42578125" style="26" bestFit="1" customWidth="1"/>
    <col min="3848" max="3848" width="9.42578125" style="26" bestFit="1" customWidth="1"/>
    <col min="3849" max="3849" width="15.42578125" style="26" bestFit="1" customWidth="1"/>
    <col min="3850" max="3850" width="9.42578125" style="26" bestFit="1" customWidth="1"/>
    <col min="3851" max="4095" width="9.140625" style="26"/>
    <col min="4096" max="4096" width="57.5703125" style="26" customWidth="1"/>
    <col min="4097" max="4097" width="16.42578125" style="26" customWidth="1"/>
    <col min="4098" max="4099" width="17.7109375" style="26" bestFit="1" customWidth="1"/>
    <col min="4100" max="4100" width="15.7109375" style="26" customWidth="1"/>
    <col min="4101" max="4102" width="0" style="26" hidden="1" customWidth="1"/>
    <col min="4103" max="4103" width="15.42578125" style="26" bestFit="1" customWidth="1"/>
    <col min="4104" max="4104" width="9.42578125" style="26" bestFit="1" customWidth="1"/>
    <col min="4105" max="4105" width="15.42578125" style="26" bestFit="1" customWidth="1"/>
    <col min="4106" max="4106" width="9.42578125" style="26" bestFit="1" customWidth="1"/>
    <col min="4107" max="4351" width="9.140625" style="26"/>
    <col min="4352" max="4352" width="57.5703125" style="26" customWidth="1"/>
    <col min="4353" max="4353" width="16.42578125" style="26" customWidth="1"/>
    <col min="4354" max="4355" width="17.7109375" style="26" bestFit="1" customWidth="1"/>
    <col min="4356" max="4356" width="15.7109375" style="26" customWidth="1"/>
    <col min="4357" max="4358" width="0" style="26" hidden="1" customWidth="1"/>
    <col min="4359" max="4359" width="15.42578125" style="26" bestFit="1" customWidth="1"/>
    <col min="4360" max="4360" width="9.42578125" style="26" bestFit="1" customWidth="1"/>
    <col min="4361" max="4361" width="15.42578125" style="26" bestFit="1" customWidth="1"/>
    <col min="4362" max="4362" width="9.42578125" style="26" bestFit="1" customWidth="1"/>
    <col min="4363" max="4607" width="9.140625" style="26"/>
    <col min="4608" max="4608" width="57.5703125" style="26" customWidth="1"/>
    <col min="4609" max="4609" width="16.42578125" style="26" customWidth="1"/>
    <col min="4610" max="4611" width="17.7109375" style="26" bestFit="1" customWidth="1"/>
    <col min="4612" max="4612" width="15.7109375" style="26" customWidth="1"/>
    <col min="4613" max="4614" width="0" style="26" hidden="1" customWidth="1"/>
    <col min="4615" max="4615" width="15.42578125" style="26" bestFit="1" customWidth="1"/>
    <col min="4616" max="4616" width="9.42578125" style="26" bestFit="1" customWidth="1"/>
    <col min="4617" max="4617" width="15.42578125" style="26" bestFit="1" customWidth="1"/>
    <col min="4618" max="4618" width="9.42578125" style="26" bestFit="1" customWidth="1"/>
    <col min="4619" max="4863" width="9.140625" style="26"/>
    <col min="4864" max="4864" width="57.5703125" style="26" customWidth="1"/>
    <col min="4865" max="4865" width="16.42578125" style="26" customWidth="1"/>
    <col min="4866" max="4867" width="17.7109375" style="26" bestFit="1" customWidth="1"/>
    <col min="4868" max="4868" width="15.7109375" style="26" customWidth="1"/>
    <col min="4869" max="4870" width="0" style="26" hidden="1" customWidth="1"/>
    <col min="4871" max="4871" width="15.42578125" style="26" bestFit="1" customWidth="1"/>
    <col min="4872" max="4872" width="9.42578125" style="26" bestFit="1" customWidth="1"/>
    <col min="4873" max="4873" width="15.42578125" style="26" bestFit="1" customWidth="1"/>
    <col min="4874" max="4874" width="9.42578125" style="26" bestFit="1" customWidth="1"/>
    <col min="4875" max="5119" width="9.140625" style="26"/>
    <col min="5120" max="5120" width="57.5703125" style="26" customWidth="1"/>
    <col min="5121" max="5121" width="16.42578125" style="26" customWidth="1"/>
    <col min="5122" max="5123" width="17.7109375" style="26" bestFit="1" customWidth="1"/>
    <col min="5124" max="5124" width="15.7109375" style="26" customWidth="1"/>
    <col min="5125" max="5126" width="0" style="26" hidden="1" customWidth="1"/>
    <col min="5127" max="5127" width="15.42578125" style="26" bestFit="1" customWidth="1"/>
    <col min="5128" max="5128" width="9.42578125" style="26" bestFit="1" customWidth="1"/>
    <col min="5129" max="5129" width="15.42578125" style="26" bestFit="1" customWidth="1"/>
    <col min="5130" max="5130" width="9.42578125" style="26" bestFit="1" customWidth="1"/>
    <col min="5131" max="5375" width="9.140625" style="26"/>
    <col min="5376" max="5376" width="57.5703125" style="26" customWidth="1"/>
    <col min="5377" max="5377" width="16.42578125" style="26" customWidth="1"/>
    <col min="5378" max="5379" width="17.7109375" style="26" bestFit="1" customWidth="1"/>
    <col min="5380" max="5380" width="15.7109375" style="26" customWidth="1"/>
    <col min="5381" max="5382" width="0" style="26" hidden="1" customWidth="1"/>
    <col min="5383" max="5383" width="15.42578125" style="26" bestFit="1" customWidth="1"/>
    <col min="5384" max="5384" width="9.42578125" style="26" bestFit="1" customWidth="1"/>
    <col min="5385" max="5385" width="15.42578125" style="26" bestFit="1" customWidth="1"/>
    <col min="5386" max="5386" width="9.42578125" style="26" bestFit="1" customWidth="1"/>
    <col min="5387" max="5631" width="9.140625" style="26"/>
    <col min="5632" max="5632" width="57.5703125" style="26" customWidth="1"/>
    <col min="5633" max="5633" width="16.42578125" style="26" customWidth="1"/>
    <col min="5634" max="5635" width="17.7109375" style="26" bestFit="1" customWidth="1"/>
    <col min="5636" max="5636" width="15.7109375" style="26" customWidth="1"/>
    <col min="5637" max="5638" width="0" style="26" hidden="1" customWidth="1"/>
    <col min="5639" max="5639" width="15.42578125" style="26" bestFit="1" customWidth="1"/>
    <col min="5640" max="5640" width="9.42578125" style="26" bestFit="1" customWidth="1"/>
    <col min="5641" max="5641" width="15.42578125" style="26" bestFit="1" customWidth="1"/>
    <col min="5642" max="5642" width="9.42578125" style="26" bestFit="1" customWidth="1"/>
    <col min="5643" max="5887" width="9.140625" style="26"/>
    <col min="5888" max="5888" width="57.5703125" style="26" customWidth="1"/>
    <col min="5889" max="5889" width="16.42578125" style="26" customWidth="1"/>
    <col min="5890" max="5891" width="17.7109375" style="26" bestFit="1" customWidth="1"/>
    <col min="5892" max="5892" width="15.7109375" style="26" customWidth="1"/>
    <col min="5893" max="5894" width="0" style="26" hidden="1" customWidth="1"/>
    <col min="5895" max="5895" width="15.42578125" style="26" bestFit="1" customWidth="1"/>
    <col min="5896" max="5896" width="9.42578125" style="26" bestFit="1" customWidth="1"/>
    <col min="5897" max="5897" width="15.42578125" style="26" bestFit="1" customWidth="1"/>
    <col min="5898" max="5898" width="9.42578125" style="26" bestFit="1" customWidth="1"/>
    <col min="5899" max="6143" width="9.140625" style="26"/>
    <col min="6144" max="6144" width="57.5703125" style="26" customWidth="1"/>
    <col min="6145" max="6145" width="16.42578125" style="26" customWidth="1"/>
    <col min="6146" max="6147" width="17.7109375" style="26" bestFit="1" customWidth="1"/>
    <col min="6148" max="6148" width="15.7109375" style="26" customWidth="1"/>
    <col min="6149" max="6150" width="0" style="26" hidden="1" customWidth="1"/>
    <col min="6151" max="6151" width="15.42578125" style="26" bestFit="1" customWidth="1"/>
    <col min="6152" max="6152" width="9.42578125" style="26" bestFit="1" customWidth="1"/>
    <col min="6153" max="6153" width="15.42578125" style="26" bestFit="1" customWidth="1"/>
    <col min="6154" max="6154" width="9.42578125" style="26" bestFit="1" customWidth="1"/>
    <col min="6155" max="6399" width="9.140625" style="26"/>
    <col min="6400" max="6400" width="57.5703125" style="26" customWidth="1"/>
    <col min="6401" max="6401" width="16.42578125" style="26" customWidth="1"/>
    <col min="6402" max="6403" width="17.7109375" style="26" bestFit="1" customWidth="1"/>
    <col min="6404" max="6404" width="15.7109375" style="26" customWidth="1"/>
    <col min="6405" max="6406" width="0" style="26" hidden="1" customWidth="1"/>
    <col min="6407" max="6407" width="15.42578125" style="26" bestFit="1" customWidth="1"/>
    <col min="6408" max="6408" width="9.42578125" style="26" bestFit="1" customWidth="1"/>
    <col min="6409" max="6409" width="15.42578125" style="26" bestFit="1" customWidth="1"/>
    <col min="6410" max="6410" width="9.42578125" style="26" bestFit="1" customWidth="1"/>
    <col min="6411" max="6655" width="9.140625" style="26"/>
    <col min="6656" max="6656" width="57.5703125" style="26" customWidth="1"/>
    <col min="6657" max="6657" width="16.42578125" style="26" customWidth="1"/>
    <col min="6658" max="6659" width="17.7109375" style="26" bestFit="1" customWidth="1"/>
    <col min="6660" max="6660" width="15.7109375" style="26" customWidth="1"/>
    <col min="6661" max="6662" width="0" style="26" hidden="1" customWidth="1"/>
    <col min="6663" max="6663" width="15.42578125" style="26" bestFit="1" customWidth="1"/>
    <col min="6664" max="6664" width="9.42578125" style="26" bestFit="1" customWidth="1"/>
    <col min="6665" max="6665" width="15.42578125" style="26" bestFit="1" customWidth="1"/>
    <col min="6666" max="6666" width="9.42578125" style="26" bestFit="1" customWidth="1"/>
    <col min="6667" max="6911" width="9.140625" style="26"/>
    <col min="6912" max="6912" width="57.5703125" style="26" customWidth="1"/>
    <col min="6913" max="6913" width="16.42578125" style="26" customWidth="1"/>
    <col min="6914" max="6915" width="17.7109375" style="26" bestFit="1" customWidth="1"/>
    <col min="6916" max="6916" width="15.7109375" style="26" customWidth="1"/>
    <col min="6917" max="6918" width="0" style="26" hidden="1" customWidth="1"/>
    <col min="6919" max="6919" width="15.42578125" style="26" bestFit="1" customWidth="1"/>
    <col min="6920" max="6920" width="9.42578125" style="26" bestFit="1" customWidth="1"/>
    <col min="6921" max="6921" width="15.42578125" style="26" bestFit="1" customWidth="1"/>
    <col min="6922" max="6922" width="9.42578125" style="26" bestFit="1" customWidth="1"/>
    <col min="6923" max="7167" width="9.140625" style="26"/>
    <col min="7168" max="7168" width="57.5703125" style="26" customWidth="1"/>
    <col min="7169" max="7169" width="16.42578125" style="26" customWidth="1"/>
    <col min="7170" max="7171" width="17.7109375" style="26" bestFit="1" customWidth="1"/>
    <col min="7172" max="7172" width="15.7109375" style="26" customWidth="1"/>
    <col min="7173" max="7174" width="0" style="26" hidden="1" customWidth="1"/>
    <col min="7175" max="7175" width="15.42578125" style="26" bestFit="1" customWidth="1"/>
    <col min="7176" max="7176" width="9.42578125" style="26" bestFit="1" customWidth="1"/>
    <col min="7177" max="7177" width="15.42578125" style="26" bestFit="1" customWidth="1"/>
    <col min="7178" max="7178" width="9.42578125" style="26" bestFit="1" customWidth="1"/>
    <col min="7179" max="7423" width="9.140625" style="26"/>
    <col min="7424" max="7424" width="57.5703125" style="26" customWidth="1"/>
    <col min="7425" max="7425" width="16.42578125" style="26" customWidth="1"/>
    <col min="7426" max="7427" width="17.7109375" style="26" bestFit="1" customWidth="1"/>
    <col min="7428" max="7428" width="15.7109375" style="26" customWidth="1"/>
    <col min="7429" max="7430" width="0" style="26" hidden="1" customWidth="1"/>
    <col min="7431" max="7431" width="15.42578125" style="26" bestFit="1" customWidth="1"/>
    <col min="7432" max="7432" width="9.42578125" style="26" bestFit="1" customWidth="1"/>
    <col min="7433" max="7433" width="15.42578125" style="26" bestFit="1" customWidth="1"/>
    <col min="7434" max="7434" width="9.42578125" style="26" bestFit="1" customWidth="1"/>
    <col min="7435" max="7679" width="9.140625" style="26"/>
    <col min="7680" max="7680" width="57.5703125" style="26" customWidth="1"/>
    <col min="7681" max="7681" width="16.42578125" style="26" customWidth="1"/>
    <col min="7682" max="7683" width="17.7109375" style="26" bestFit="1" customWidth="1"/>
    <col min="7684" max="7684" width="15.7109375" style="26" customWidth="1"/>
    <col min="7685" max="7686" width="0" style="26" hidden="1" customWidth="1"/>
    <col min="7687" max="7687" width="15.42578125" style="26" bestFit="1" customWidth="1"/>
    <col min="7688" max="7688" width="9.42578125" style="26" bestFit="1" customWidth="1"/>
    <col min="7689" max="7689" width="15.42578125" style="26" bestFit="1" customWidth="1"/>
    <col min="7690" max="7690" width="9.42578125" style="26" bestFit="1" customWidth="1"/>
    <col min="7691" max="7935" width="9.140625" style="26"/>
    <col min="7936" max="7936" width="57.5703125" style="26" customWidth="1"/>
    <col min="7937" max="7937" width="16.42578125" style="26" customWidth="1"/>
    <col min="7938" max="7939" width="17.7109375" style="26" bestFit="1" customWidth="1"/>
    <col min="7940" max="7940" width="15.7109375" style="26" customWidth="1"/>
    <col min="7941" max="7942" width="0" style="26" hidden="1" customWidth="1"/>
    <col min="7943" max="7943" width="15.42578125" style="26" bestFit="1" customWidth="1"/>
    <col min="7944" max="7944" width="9.42578125" style="26" bestFit="1" customWidth="1"/>
    <col min="7945" max="7945" width="15.42578125" style="26" bestFit="1" customWidth="1"/>
    <col min="7946" max="7946" width="9.42578125" style="26" bestFit="1" customWidth="1"/>
    <col min="7947" max="8191" width="9.140625" style="26"/>
    <col min="8192" max="8192" width="57.5703125" style="26" customWidth="1"/>
    <col min="8193" max="8193" width="16.42578125" style="26" customWidth="1"/>
    <col min="8194" max="8195" width="17.7109375" style="26" bestFit="1" customWidth="1"/>
    <col min="8196" max="8196" width="15.7109375" style="26" customWidth="1"/>
    <col min="8197" max="8198" width="0" style="26" hidden="1" customWidth="1"/>
    <col min="8199" max="8199" width="15.42578125" style="26" bestFit="1" customWidth="1"/>
    <col min="8200" max="8200" width="9.42578125" style="26" bestFit="1" customWidth="1"/>
    <col min="8201" max="8201" width="15.42578125" style="26" bestFit="1" customWidth="1"/>
    <col min="8202" max="8202" width="9.42578125" style="26" bestFit="1" customWidth="1"/>
    <col min="8203" max="8447" width="9.140625" style="26"/>
    <col min="8448" max="8448" width="57.5703125" style="26" customWidth="1"/>
    <col min="8449" max="8449" width="16.42578125" style="26" customWidth="1"/>
    <col min="8450" max="8451" width="17.7109375" style="26" bestFit="1" customWidth="1"/>
    <col min="8452" max="8452" width="15.7109375" style="26" customWidth="1"/>
    <col min="8453" max="8454" width="0" style="26" hidden="1" customWidth="1"/>
    <col min="8455" max="8455" width="15.42578125" style="26" bestFit="1" customWidth="1"/>
    <col min="8456" max="8456" width="9.42578125" style="26" bestFit="1" customWidth="1"/>
    <col min="8457" max="8457" width="15.42578125" style="26" bestFit="1" customWidth="1"/>
    <col min="8458" max="8458" width="9.42578125" style="26" bestFit="1" customWidth="1"/>
    <col min="8459" max="8703" width="9.140625" style="26"/>
    <col min="8704" max="8704" width="57.5703125" style="26" customWidth="1"/>
    <col min="8705" max="8705" width="16.42578125" style="26" customWidth="1"/>
    <col min="8706" max="8707" width="17.7109375" style="26" bestFit="1" customWidth="1"/>
    <col min="8708" max="8708" width="15.7109375" style="26" customWidth="1"/>
    <col min="8709" max="8710" width="0" style="26" hidden="1" customWidth="1"/>
    <col min="8711" max="8711" width="15.42578125" style="26" bestFit="1" customWidth="1"/>
    <col min="8712" max="8712" width="9.42578125" style="26" bestFit="1" customWidth="1"/>
    <col min="8713" max="8713" width="15.42578125" style="26" bestFit="1" customWidth="1"/>
    <col min="8714" max="8714" width="9.42578125" style="26" bestFit="1" customWidth="1"/>
    <col min="8715" max="8959" width="9.140625" style="26"/>
    <col min="8960" max="8960" width="57.5703125" style="26" customWidth="1"/>
    <col min="8961" max="8961" width="16.42578125" style="26" customWidth="1"/>
    <col min="8962" max="8963" width="17.7109375" style="26" bestFit="1" customWidth="1"/>
    <col min="8964" max="8964" width="15.7109375" style="26" customWidth="1"/>
    <col min="8965" max="8966" width="0" style="26" hidden="1" customWidth="1"/>
    <col min="8967" max="8967" width="15.42578125" style="26" bestFit="1" customWidth="1"/>
    <col min="8968" max="8968" width="9.42578125" style="26" bestFit="1" customWidth="1"/>
    <col min="8969" max="8969" width="15.42578125" style="26" bestFit="1" customWidth="1"/>
    <col min="8970" max="8970" width="9.42578125" style="26" bestFit="1" customWidth="1"/>
    <col min="8971" max="9215" width="9.140625" style="26"/>
    <col min="9216" max="9216" width="57.5703125" style="26" customWidth="1"/>
    <col min="9217" max="9217" width="16.42578125" style="26" customWidth="1"/>
    <col min="9218" max="9219" width="17.7109375" style="26" bestFit="1" customWidth="1"/>
    <col min="9220" max="9220" width="15.7109375" style="26" customWidth="1"/>
    <col min="9221" max="9222" width="0" style="26" hidden="1" customWidth="1"/>
    <col min="9223" max="9223" width="15.42578125" style="26" bestFit="1" customWidth="1"/>
    <col min="9224" max="9224" width="9.42578125" style="26" bestFit="1" customWidth="1"/>
    <col min="9225" max="9225" width="15.42578125" style="26" bestFit="1" customWidth="1"/>
    <col min="9226" max="9226" width="9.42578125" style="26" bestFit="1" customWidth="1"/>
    <col min="9227" max="9471" width="9.140625" style="26"/>
    <col min="9472" max="9472" width="57.5703125" style="26" customWidth="1"/>
    <col min="9473" max="9473" width="16.42578125" style="26" customWidth="1"/>
    <col min="9474" max="9475" width="17.7109375" style="26" bestFit="1" customWidth="1"/>
    <col min="9476" max="9476" width="15.7109375" style="26" customWidth="1"/>
    <col min="9477" max="9478" width="0" style="26" hidden="1" customWidth="1"/>
    <col min="9479" max="9479" width="15.42578125" style="26" bestFit="1" customWidth="1"/>
    <col min="9480" max="9480" width="9.42578125" style="26" bestFit="1" customWidth="1"/>
    <col min="9481" max="9481" width="15.42578125" style="26" bestFit="1" customWidth="1"/>
    <col min="9482" max="9482" width="9.42578125" style="26" bestFit="1" customWidth="1"/>
    <col min="9483" max="9727" width="9.140625" style="26"/>
    <col min="9728" max="9728" width="57.5703125" style="26" customWidth="1"/>
    <col min="9729" max="9729" width="16.42578125" style="26" customWidth="1"/>
    <col min="9730" max="9731" width="17.7109375" style="26" bestFit="1" customWidth="1"/>
    <col min="9732" max="9732" width="15.7109375" style="26" customWidth="1"/>
    <col min="9733" max="9734" width="0" style="26" hidden="1" customWidth="1"/>
    <col min="9735" max="9735" width="15.42578125" style="26" bestFit="1" customWidth="1"/>
    <col min="9736" max="9736" width="9.42578125" style="26" bestFit="1" customWidth="1"/>
    <col min="9737" max="9737" width="15.42578125" style="26" bestFit="1" customWidth="1"/>
    <col min="9738" max="9738" width="9.42578125" style="26" bestFit="1" customWidth="1"/>
    <col min="9739" max="9983" width="9.140625" style="26"/>
    <col min="9984" max="9984" width="57.5703125" style="26" customWidth="1"/>
    <col min="9985" max="9985" width="16.42578125" style="26" customWidth="1"/>
    <col min="9986" max="9987" width="17.7109375" style="26" bestFit="1" customWidth="1"/>
    <col min="9988" max="9988" width="15.7109375" style="26" customWidth="1"/>
    <col min="9989" max="9990" width="0" style="26" hidden="1" customWidth="1"/>
    <col min="9991" max="9991" width="15.42578125" style="26" bestFit="1" customWidth="1"/>
    <col min="9992" max="9992" width="9.42578125" style="26" bestFit="1" customWidth="1"/>
    <col min="9993" max="9993" width="15.42578125" style="26" bestFit="1" customWidth="1"/>
    <col min="9994" max="9994" width="9.42578125" style="26" bestFit="1" customWidth="1"/>
    <col min="9995" max="10239" width="9.140625" style="26"/>
    <col min="10240" max="10240" width="57.5703125" style="26" customWidth="1"/>
    <col min="10241" max="10241" width="16.42578125" style="26" customWidth="1"/>
    <col min="10242" max="10243" width="17.7109375" style="26" bestFit="1" customWidth="1"/>
    <col min="10244" max="10244" width="15.7109375" style="26" customWidth="1"/>
    <col min="10245" max="10246" width="0" style="26" hidden="1" customWidth="1"/>
    <col min="10247" max="10247" width="15.42578125" style="26" bestFit="1" customWidth="1"/>
    <col min="10248" max="10248" width="9.42578125" style="26" bestFit="1" customWidth="1"/>
    <col min="10249" max="10249" width="15.42578125" style="26" bestFit="1" customWidth="1"/>
    <col min="10250" max="10250" width="9.42578125" style="26" bestFit="1" customWidth="1"/>
    <col min="10251" max="10495" width="9.140625" style="26"/>
    <col min="10496" max="10496" width="57.5703125" style="26" customWidth="1"/>
    <col min="10497" max="10497" width="16.42578125" style="26" customWidth="1"/>
    <col min="10498" max="10499" width="17.7109375" style="26" bestFit="1" customWidth="1"/>
    <col min="10500" max="10500" width="15.7109375" style="26" customWidth="1"/>
    <col min="10501" max="10502" width="0" style="26" hidden="1" customWidth="1"/>
    <col min="10503" max="10503" width="15.42578125" style="26" bestFit="1" customWidth="1"/>
    <col min="10504" max="10504" width="9.42578125" style="26" bestFit="1" customWidth="1"/>
    <col min="10505" max="10505" width="15.42578125" style="26" bestFit="1" customWidth="1"/>
    <col min="10506" max="10506" width="9.42578125" style="26" bestFit="1" customWidth="1"/>
    <col min="10507" max="10751" width="9.140625" style="26"/>
    <col min="10752" max="10752" width="57.5703125" style="26" customWidth="1"/>
    <col min="10753" max="10753" width="16.42578125" style="26" customWidth="1"/>
    <col min="10754" max="10755" width="17.7109375" style="26" bestFit="1" customWidth="1"/>
    <col min="10756" max="10756" width="15.7109375" style="26" customWidth="1"/>
    <col min="10757" max="10758" width="0" style="26" hidden="1" customWidth="1"/>
    <col min="10759" max="10759" width="15.42578125" style="26" bestFit="1" customWidth="1"/>
    <col min="10760" max="10760" width="9.42578125" style="26" bestFit="1" customWidth="1"/>
    <col min="10761" max="10761" width="15.42578125" style="26" bestFit="1" customWidth="1"/>
    <col min="10762" max="10762" width="9.42578125" style="26" bestFit="1" customWidth="1"/>
    <col min="10763" max="11007" width="9.140625" style="26"/>
    <col min="11008" max="11008" width="57.5703125" style="26" customWidth="1"/>
    <col min="11009" max="11009" width="16.42578125" style="26" customWidth="1"/>
    <col min="11010" max="11011" width="17.7109375" style="26" bestFit="1" customWidth="1"/>
    <col min="11012" max="11012" width="15.7109375" style="26" customWidth="1"/>
    <col min="11013" max="11014" width="0" style="26" hidden="1" customWidth="1"/>
    <col min="11015" max="11015" width="15.42578125" style="26" bestFit="1" customWidth="1"/>
    <col min="11016" max="11016" width="9.42578125" style="26" bestFit="1" customWidth="1"/>
    <col min="11017" max="11017" width="15.42578125" style="26" bestFit="1" customWidth="1"/>
    <col min="11018" max="11018" width="9.42578125" style="26" bestFit="1" customWidth="1"/>
    <col min="11019" max="11263" width="9.140625" style="26"/>
    <col min="11264" max="11264" width="57.5703125" style="26" customWidth="1"/>
    <col min="11265" max="11265" width="16.42578125" style="26" customWidth="1"/>
    <col min="11266" max="11267" width="17.7109375" style="26" bestFit="1" customWidth="1"/>
    <col min="11268" max="11268" width="15.7109375" style="26" customWidth="1"/>
    <col min="11269" max="11270" width="0" style="26" hidden="1" customWidth="1"/>
    <col min="11271" max="11271" width="15.42578125" style="26" bestFit="1" customWidth="1"/>
    <col min="11272" max="11272" width="9.42578125" style="26" bestFit="1" customWidth="1"/>
    <col min="11273" max="11273" width="15.42578125" style="26" bestFit="1" customWidth="1"/>
    <col min="11274" max="11274" width="9.42578125" style="26" bestFit="1" customWidth="1"/>
    <col min="11275" max="11519" width="9.140625" style="26"/>
    <col min="11520" max="11520" width="57.5703125" style="26" customWidth="1"/>
    <col min="11521" max="11521" width="16.42578125" style="26" customWidth="1"/>
    <col min="11522" max="11523" width="17.7109375" style="26" bestFit="1" customWidth="1"/>
    <col min="11524" max="11524" width="15.7109375" style="26" customWidth="1"/>
    <col min="11525" max="11526" width="0" style="26" hidden="1" customWidth="1"/>
    <col min="11527" max="11527" width="15.42578125" style="26" bestFit="1" customWidth="1"/>
    <col min="11528" max="11528" width="9.42578125" style="26" bestFit="1" customWidth="1"/>
    <col min="11529" max="11529" width="15.42578125" style="26" bestFit="1" customWidth="1"/>
    <col min="11530" max="11530" width="9.42578125" style="26" bestFit="1" customWidth="1"/>
    <col min="11531" max="11775" width="9.140625" style="26"/>
    <col min="11776" max="11776" width="57.5703125" style="26" customWidth="1"/>
    <col min="11777" max="11777" width="16.42578125" style="26" customWidth="1"/>
    <col min="11778" max="11779" width="17.7109375" style="26" bestFit="1" customWidth="1"/>
    <col min="11780" max="11780" width="15.7109375" style="26" customWidth="1"/>
    <col min="11781" max="11782" width="0" style="26" hidden="1" customWidth="1"/>
    <col min="11783" max="11783" width="15.42578125" style="26" bestFit="1" customWidth="1"/>
    <col min="11784" max="11784" width="9.42578125" style="26" bestFit="1" customWidth="1"/>
    <col min="11785" max="11785" width="15.42578125" style="26" bestFit="1" customWidth="1"/>
    <col min="11786" max="11786" width="9.42578125" style="26" bestFit="1" customWidth="1"/>
    <col min="11787" max="12031" width="9.140625" style="26"/>
    <col min="12032" max="12032" width="57.5703125" style="26" customWidth="1"/>
    <col min="12033" max="12033" width="16.42578125" style="26" customWidth="1"/>
    <col min="12034" max="12035" width="17.7109375" style="26" bestFit="1" customWidth="1"/>
    <col min="12036" max="12036" width="15.7109375" style="26" customWidth="1"/>
    <col min="12037" max="12038" width="0" style="26" hidden="1" customWidth="1"/>
    <col min="12039" max="12039" width="15.42578125" style="26" bestFit="1" customWidth="1"/>
    <col min="12040" max="12040" width="9.42578125" style="26" bestFit="1" customWidth="1"/>
    <col min="12041" max="12041" width="15.42578125" style="26" bestFit="1" customWidth="1"/>
    <col min="12042" max="12042" width="9.42578125" style="26" bestFit="1" customWidth="1"/>
    <col min="12043" max="12287" width="9.140625" style="26"/>
    <col min="12288" max="12288" width="57.5703125" style="26" customWidth="1"/>
    <col min="12289" max="12289" width="16.42578125" style="26" customWidth="1"/>
    <col min="12290" max="12291" width="17.7109375" style="26" bestFit="1" customWidth="1"/>
    <col min="12292" max="12292" width="15.7109375" style="26" customWidth="1"/>
    <col min="12293" max="12294" width="0" style="26" hidden="1" customWidth="1"/>
    <col min="12295" max="12295" width="15.42578125" style="26" bestFit="1" customWidth="1"/>
    <col min="12296" max="12296" width="9.42578125" style="26" bestFit="1" customWidth="1"/>
    <col min="12297" max="12297" width="15.42578125" style="26" bestFit="1" customWidth="1"/>
    <col min="12298" max="12298" width="9.42578125" style="26" bestFit="1" customWidth="1"/>
    <col min="12299" max="12543" width="9.140625" style="26"/>
    <col min="12544" max="12544" width="57.5703125" style="26" customWidth="1"/>
    <col min="12545" max="12545" width="16.42578125" style="26" customWidth="1"/>
    <col min="12546" max="12547" width="17.7109375" style="26" bestFit="1" customWidth="1"/>
    <col min="12548" max="12548" width="15.7109375" style="26" customWidth="1"/>
    <col min="12549" max="12550" width="0" style="26" hidden="1" customWidth="1"/>
    <col min="12551" max="12551" width="15.42578125" style="26" bestFit="1" customWidth="1"/>
    <col min="12552" max="12552" width="9.42578125" style="26" bestFit="1" customWidth="1"/>
    <col min="12553" max="12553" width="15.42578125" style="26" bestFit="1" customWidth="1"/>
    <col min="12554" max="12554" width="9.42578125" style="26" bestFit="1" customWidth="1"/>
    <col min="12555" max="12799" width="9.140625" style="26"/>
    <col min="12800" max="12800" width="57.5703125" style="26" customWidth="1"/>
    <col min="12801" max="12801" width="16.42578125" style="26" customWidth="1"/>
    <col min="12802" max="12803" width="17.7109375" style="26" bestFit="1" customWidth="1"/>
    <col min="12804" max="12804" width="15.7109375" style="26" customWidth="1"/>
    <col min="12805" max="12806" width="0" style="26" hidden="1" customWidth="1"/>
    <col min="12807" max="12807" width="15.42578125" style="26" bestFit="1" customWidth="1"/>
    <col min="12808" max="12808" width="9.42578125" style="26" bestFit="1" customWidth="1"/>
    <col min="12809" max="12809" width="15.42578125" style="26" bestFit="1" customWidth="1"/>
    <col min="12810" max="12810" width="9.42578125" style="26" bestFit="1" customWidth="1"/>
    <col min="12811" max="13055" width="9.140625" style="26"/>
    <col min="13056" max="13056" width="57.5703125" style="26" customWidth="1"/>
    <col min="13057" max="13057" width="16.42578125" style="26" customWidth="1"/>
    <col min="13058" max="13059" width="17.7109375" style="26" bestFit="1" customWidth="1"/>
    <col min="13060" max="13060" width="15.7109375" style="26" customWidth="1"/>
    <col min="13061" max="13062" width="0" style="26" hidden="1" customWidth="1"/>
    <col min="13063" max="13063" width="15.42578125" style="26" bestFit="1" customWidth="1"/>
    <col min="13064" max="13064" width="9.42578125" style="26" bestFit="1" customWidth="1"/>
    <col min="13065" max="13065" width="15.42578125" style="26" bestFit="1" customWidth="1"/>
    <col min="13066" max="13066" width="9.42578125" style="26" bestFit="1" customWidth="1"/>
    <col min="13067" max="13311" width="9.140625" style="26"/>
    <col min="13312" max="13312" width="57.5703125" style="26" customWidth="1"/>
    <col min="13313" max="13313" width="16.42578125" style="26" customWidth="1"/>
    <col min="13314" max="13315" width="17.7109375" style="26" bestFit="1" customWidth="1"/>
    <col min="13316" max="13316" width="15.7109375" style="26" customWidth="1"/>
    <col min="13317" max="13318" width="0" style="26" hidden="1" customWidth="1"/>
    <col min="13319" max="13319" width="15.42578125" style="26" bestFit="1" customWidth="1"/>
    <col min="13320" max="13320" width="9.42578125" style="26" bestFit="1" customWidth="1"/>
    <col min="13321" max="13321" width="15.42578125" style="26" bestFit="1" customWidth="1"/>
    <col min="13322" max="13322" width="9.42578125" style="26" bestFit="1" customWidth="1"/>
    <col min="13323" max="13567" width="9.140625" style="26"/>
    <col min="13568" max="13568" width="57.5703125" style="26" customWidth="1"/>
    <col min="13569" max="13569" width="16.42578125" style="26" customWidth="1"/>
    <col min="13570" max="13571" width="17.7109375" style="26" bestFit="1" customWidth="1"/>
    <col min="13572" max="13572" width="15.7109375" style="26" customWidth="1"/>
    <col min="13573" max="13574" width="0" style="26" hidden="1" customWidth="1"/>
    <col min="13575" max="13575" width="15.42578125" style="26" bestFit="1" customWidth="1"/>
    <col min="13576" max="13576" width="9.42578125" style="26" bestFit="1" customWidth="1"/>
    <col min="13577" max="13577" width="15.42578125" style="26" bestFit="1" customWidth="1"/>
    <col min="13578" max="13578" width="9.42578125" style="26" bestFit="1" customWidth="1"/>
    <col min="13579" max="13823" width="9.140625" style="26"/>
    <col min="13824" max="13824" width="57.5703125" style="26" customWidth="1"/>
    <col min="13825" max="13825" width="16.42578125" style="26" customWidth="1"/>
    <col min="13826" max="13827" width="17.7109375" style="26" bestFit="1" customWidth="1"/>
    <col min="13828" max="13828" width="15.7109375" style="26" customWidth="1"/>
    <col min="13829" max="13830" width="0" style="26" hidden="1" customWidth="1"/>
    <col min="13831" max="13831" width="15.42578125" style="26" bestFit="1" customWidth="1"/>
    <col min="13832" max="13832" width="9.42578125" style="26" bestFit="1" customWidth="1"/>
    <col min="13833" max="13833" width="15.42578125" style="26" bestFit="1" customWidth="1"/>
    <col min="13834" max="13834" width="9.42578125" style="26" bestFit="1" customWidth="1"/>
    <col min="13835" max="14079" width="9.140625" style="26"/>
    <col min="14080" max="14080" width="57.5703125" style="26" customWidth="1"/>
    <col min="14081" max="14081" width="16.42578125" style="26" customWidth="1"/>
    <col min="14082" max="14083" width="17.7109375" style="26" bestFit="1" customWidth="1"/>
    <col min="14084" max="14084" width="15.7109375" style="26" customWidth="1"/>
    <col min="14085" max="14086" width="0" style="26" hidden="1" customWidth="1"/>
    <col min="14087" max="14087" width="15.42578125" style="26" bestFit="1" customWidth="1"/>
    <col min="14088" max="14088" width="9.42578125" style="26" bestFit="1" customWidth="1"/>
    <col min="14089" max="14089" width="15.42578125" style="26" bestFit="1" customWidth="1"/>
    <col min="14090" max="14090" width="9.42578125" style="26" bestFit="1" customWidth="1"/>
    <col min="14091" max="14335" width="9.140625" style="26"/>
    <col min="14336" max="14336" width="57.5703125" style="26" customWidth="1"/>
    <col min="14337" max="14337" width="16.42578125" style="26" customWidth="1"/>
    <col min="14338" max="14339" width="17.7109375" style="26" bestFit="1" customWidth="1"/>
    <col min="14340" max="14340" width="15.7109375" style="26" customWidth="1"/>
    <col min="14341" max="14342" width="0" style="26" hidden="1" customWidth="1"/>
    <col min="14343" max="14343" width="15.42578125" style="26" bestFit="1" customWidth="1"/>
    <col min="14344" max="14344" width="9.42578125" style="26" bestFit="1" customWidth="1"/>
    <col min="14345" max="14345" width="15.42578125" style="26" bestFit="1" customWidth="1"/>
    <col min="14346" max="14346" width="9.42578125" style="26" bestFit="1" customWidth="1"/>
    <col min="14347" max="14591" width="9.140625" style="26"/>
    <col min="14592" max="14592" width="57.5703125" style="26" customWidth="1"/>
    <col min="14593" max="14593" width="16.42578125" style="26" customWidth="1"/>
    <col min="14594" max="14595" width="17.7109375" style="26" bestFit="1" customWidth="1"/>
    <col min="14596" max="14596" width="15.7109375" style="26" customWidth="1"/>
    <col min="14597" max="14598" width="0" style="26" hidden="1" customWidth="1"/>
    <col min="14599" max="14599" width="15.42578125" style="26" bestFit="1" customWidth="1"/>
    <col min="14600" max="14600" width="9.42578125" style="26" bestFit="1" customWidth="1"/>
    <col min="14601" max="14601" width="15.42578125" style="26" bestFit="1" customWidth="1"/>
    <col min="14602" max="14602" width="9.42578125" style="26" bestFit="1" customWidth="1"/>
    <col min="14603" max="14847" width="9.140625" style="26"/>
    <col min="14848" max="14848" width="57.5703125" style="26" customWidth="1"/>
    <col min="14849" max="14849" width="16.42578125" style="26" customWidth="1"/>
    <col min="14850" max="14851" width="17.7109375" style="26" bestFit="1" customWidth="1"/>
    <col min="14852" max="14852" width="15.7109375" style="26" customWidth="1"/>
    <col min="14853" max="14854" width="0" style="26" hidden="1" customWidth="1"/>
    <col min="14855" max="14855" width="15.42578125" style="26" bestFit="1" customWidth="1"/>
    <col min="14856" max="14856" width="9.42578125" style="26" bestFit="1" customWidth="1"/>
    <col min="14857" max="14857" width="15.42578125" style="26" bestFit="1" customWidth="1"/>
    <col min="14858" max="14858" width="9.42578125" style="26" bestFit="1" customWidth="1"/>
    <col min="14859" max="15103" width="9.140625" style="26"/>
    <col min="15104" max="15104" width="57.5703125" style="26" customWidth="1"/>
    <col min="15105" max="15105" width="16.42578125" style="26" customWidth="1"/>
    <col min="15106" max="15107" width="17.7109375" style="26" bestFit="1" customWidth="1"/>
    <col min="15108" max="15108" width="15.7109375" style="26" customWidth="1"/>
    <col min="15109" max="15110" width="0" style="26" hidden="1" customWidth="1"/>
    <col min="15111" max="15111" width="15.42578125" style="26" bestFit="1" customWidth="1"/>
    <col min="15112" max="15112" width="9.42578125" style="26" bestFit="1" customWidth="1"/>
    <col min="15113" max="15113" width="15.42578125" style="26" bestFit="1" customWidth="1"/>
    <col min="15114" max="15114" width="9.42578125" style="26" bestFit="1" customWidth="1"/>
    <col min="15115" max="15359" width="9.140625" style="26"/>
    <col min="15360" max="15360" width="57.5703125" style="26" customWidth="1"/>
    <col min="15361" max="15361" width="16.42578125" style="26" customWidth="1"/>
    <col min="15362" max="15363" width="17.7109375" style="26" bestFit="1" customWidth="1"/>
    <col min="15364" max="15364" width="15.7109375" style="26" customWidth="1"/>
    <col min="15365" max="15366" width="0" style="26" hidden="1" customWidth="1"/>
    <col min="15367" max="15367" width="15.42578125" style="26" bestFit="1" customWidth="1"/>
    <col min="15368" max="15368" width="9.42578125" style="26" bestFit="1" customWidth="1"/>
    <col min="15369" max="15369" width="15.42578125" style="26" bestFit="1" customWidth="1"/>
    <col min="15370" max="15370" width="9.42578125" style="26" bestFit="1" customWidth="1"/>
    <col min="15371" max="15615" width="9.140625" style="26"/>
    <col min="15616" max="15616" width="57.5703125" style="26" customWidth="1"/>
    <col min="15617" max="15617" width="16.42578125" style="26" customWidth="1"/>
    <col min="15618" max="15619" width="17.7109375" style="26" bestFit="1" customWidth="1"/>
    <col min="15620" max="15620" width="15.7109375" style="26" customWidth="1"/>
    <col min="15621" max="15622" width="0" style="26" hidden="1" customWidth="1"/>
    <col min="15623" max="15623" width="15.42578125" style="26" bestFit="1" customWidth="1"/>
    <col min="15624" max="15624" width="9.42578125" style="26" bestFit="1" customWidth="1"/>
    <col min="15625" max="15625" width="15.42578125" style="26" bestFit="1" customWidth="1"/>
    <col min="15626" max="15626" width="9.42578125" style="26" bestFit="1" customWidth="1"/>
    <col min="15627" max="15871" width="9.140625" style="26"/>
    <col min="15872" max="15872" width="57.5703125" style="26" customWidth="1"/>
    <col min="15873" max="15873" width="16.42578125" style="26" customWidth="1"/>
    <col min="15874" max="15875" width="17.7109375" style="26" bestFit="1" customWidth="1"/>
    <col min="15876" max="15876" width="15.7109375" style="26" customWidth="1"/>
    <col min="15877" max="15878" width="0" style="26" hidden="1" customWidth="1"/>
    <col min="15879" max="15879" width="15.42578125" style="26" bestFit="1" customWidth="1"/>
    <col min="15880" max="15880" width="9.42578125" style="26" bestFit="1" customWidth="1"/>
    <col min="15881" max="15881" width="15.42578125" style="26" bestFit="1" customWidth="1"/>
    <col min="15882" max="15882" width="9.42578125" style="26" bestFit="1" customWidth="1"/>
    <col min="15883" max="16127" width="9.140625" style="26"/>
    <col min="16128" max="16128" width="57.5703125" style="26" customWidth="1"/>
    <col min="16129" max="16129" width="16.42578125" style="26" customWidth="1"/>
    <col min="16130" max="16131" width="17.7109375" style="26" bestFit="1" customWidth="1"/>
    <col min="16132" max="16132" width="15.7109375" style="26" customWidth="1"/>
    <col min="16133" max="16134" width="0" style="26" hidden="1" customWidth="1"/>
    <col min="16135" max="16135" width="15.42578125" style="26" bestFit="1" customWidth="1"/>
    <col min="16136" max="16136" width="9.42578125" style="26" bestFit="1" customWidth="1"/>
    <col min="16137" max="16137" width="15.42578125" style="26" bestFit="1" customWidth="1"/>
    <col min="16138" max="16138" width="9.42578125" style="26" bestFit="1" customWidth="1"/>
    <col min="16139" max="16384" width="9.140625" style="26"/>
  </cols>
  <sheetData>
    <row r="1" spans="2:14" ht="18" x14ac:dyDescent="0.2">
      <c r="B1" s="12"/>
      <c r="C1" s="12"/>
      <c r="D1" s="12"/>
      <c r="E1" s="12"/>
      <c r="F1" s="12"/>
      <c r="G1" s="58"/>
      <c r="H1" s="58"/>
      <c r="I1" s="15"/>
    </row>
    <row r="2" spans="2:14" ht="15.75" x14ac:dyDescent="0.2">
      <c r="B2" s="133" t="s">
        <v>155</v>
      </c>
      <c r="C2" s="133"/>
      <c r="D2" s="133"/>
      <c r="E2" s="133"/>
      <c r="F2" s="133"/>
      <c r="G2" s="133"/>
      <c r="H2" s="133"/>
      <c r="I2" s="18"/>
    </row>
    <row r="3" spans="2:14" ht="18" x14ac:dyDescent="0.2">
      <c r="B3" s="12"/>
      <c r="C3" s="12"/>
      <c r="D3" s="12"/>
      <c r="E3" s="12"/>
      <c r="F3" s="12"/>
      <c r="G3" s="58"/>
      <c r="H3" s="58"/>
      <c r="I3" s="15"/>
    </row>
    <row r="4" spans="2:14" s="28" customFormat="1" ht="25.5" x14ac:dyDescent="0.25">
      <c r="B4" s="67" t="s">
        <v>4</v>
      </c>
      <c r="C4" s="64" t="s">
        <v>32</v>
      </c>
      <c r="D4" s="64" t="s">
        <v>192</v>
      </c>
      <c r="E4" s="64" t="s">
        <v>33</v>
      </c>
      <c r="F4" s="64" t="s">
        <v>34</v>
      </c>
      <c r="G4" s="64" t="s">
        <v>25</v>
      </c>
      <c r="H4" s="64" t="s">
        <v>26</v>
      </c>
    </row>
    <row r="5" spans="2:14" s="32" customFormat="1" ht="11.25" x14ac:dyDescent="0.2">
      <c r="B5" s="29">
        <v>1</v>
      </c>
      <c r="C5" s="30">
        <v>2</v>
      </c>
      <c r="D5" s="30">
        <v>3</v>
      </c>
      <c r="E5" s="30">
        <v>4.3333333333333304</v>
      </c>
      <c r="F5" s="30">
        <v>5.0833333333333304</v>
      </c>
      <c r="G5" s="30">
        <v>6</v>
      </c>
      <c r="H5" s="30">
        <v>7</v>
      </c>
      <c r="I5" s="69"/>
      <c r="J5" s="69"/>
    </row>
    <row r="6" spans="2:14" x14ac:dyDescent="0.2">
      <c r="B6" s="33" t="s">
        <v>35</v>
      </c>
      <c r="C6" s="34">
        <v>21307815.25</v>
      </c>
      <c r="D6" s="35">
        <v>21931382</v>
      </c>
      <c r="E6" s="35">
        <v>21931382</v>
      </c>
      <c r="F6" s="34">
        <v>10791165.5</v>
      </c>
      <c r="G6" s="34">
        <v>50.644166815741499</v>
      </c>
      <c r="H6" s="34">
        <v>49.204220235642197</v>
      </c>
      <c r="I6" s="36"/>
      <c r="J6" s="36"/>
      <c r="K6" s="36"/>
      <c r="L6" s="36"/>
      <c r="M6" s="36"/>
      <c r="N6" s="36"/>
    </row>
    <row r="7" spans="2:14" x14ac:dyDescent="0.2">
      <c r="B7" s="50" t="s">
        <v>156</v>
      </c>
      <c r="C7" s="34">
        <v>21307459.649999999</v>
      </c>
      <c r="D7" s="35">
        <v>21931382</v>
      </c>
      <c r="E7" s="35">
        <v>21931382</v>
      </c>
      <c r="F7" s="34">
        <v>10791165.5</v>
      </c>
      <c r="G7" s="34">
        <v>50.645012015780097</v>
      </c>
      <c r="H7" s="34">
        <v>49.204220235642197</v>
      </c>
      <c r="I7" s="36"/>
      <c r="J7" s="36"/>
      <c r="K7" s="36"/>
      <c r="L7" s="36"/>
      <c r="M7" s="36"/>
      <c r="N7" s="36"/>
    </row>
    <row r="8" spans="2:14" x14ac:dyDescent="0.2">
      <c r="B8" s="41" t="s">
        <v>157</v>
      </c>
      <c r="C8" s="38">
        <v>21307459.649999999</v>
      </c>
      <c r="D8" s="39">
        <v>21931382</v>
      </c>
      <c r="E8" s="39">
        <v>21931382</v>
      </c>
      <c r="F8" s="38">
        <v>10791165.5</v>
      </c>
      <c r="G8" s="38">
        <v>50.645012015780097</v>
      </c>
      <c r="H8" s="38">
        <v>49.204220235642197</v>
      </c>
      <c r="I8" s="40"/>
      <c r="J8" s="40"/>
      <c r="K8" s="40"/>
      <c r="L8" s="40"/>
      <c r="M8" s="40"/>
      <c r="N8" s="40"/>
    </row>
    <row r="9" spans="2:14" x14ac:dyDescent="0.2">
      <c r="B9" s="50" t="s">
        <v>158</v>
      </c>
      <c r="C9" s="34">
        <v>355.6</v>
      </c>
      <c r="D9" s="35"/>
      <c r="E9" s="35"/>
      <c r="F9" s="35"/>
      <c r="G9" s="35"/>
      <c r="H9" s="35"/>
      <c r="I9" s="36"/>
      <c r="J9" s="36"/>
      <c r="K9" s="36"/>
      <c r="L9" s="36"/>
      <c r="M9" s="36"/>
      <c r="N9" s="36"/>
    </row>
    <row r="10" spans="2:14" x14ac:dyDescent="0.2">
      <c r="B10" s="41" t="s">
        <v>159</v>
      </c>
      <c r="C10" s="38">
        <v>355.6</v>
      </c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</row>
    <row r="11" spans="2:14" x14ac:dyDescent="0.2">
      <c r="B11" s="33" t="s">
        <v>160</v>
      </c>
      <c r="C11" s="34">
        <v>21307459.649999999</v>
      </c>
      <c r="D11" s="35">
        <v>21931382</v>
      </c>
      <c r="E11" s="35">
        <v>21931382</v>
      </c>
      <c r="F11" s="34">
        <v>10791165.5</v>
      </c>
      <c r="G11" s="34">
        <v>50.645012015780097</v>
      </c>
      <c r="H11" s="34">
        <v>49.204220235642197</v>
      </c>
      <c r="I11" s="36"/>
      <c r="J11" s="36"/>
      <c r="K11" s="36"/>
      <c r="L11" s="36"/>
      <c r="M11" s="36"/>
      <c r="N11" s="36"/>
    </row>
    <row r="12" spans="2:14" x14ac:dyDescent="0.2">
      <c r="B12" s="50" t="s">
        <v>156</v>
      </c>
      <c r="C12" s="34">
        <v>21307459.649999999</v>
      </c>
      <c r="D12" s="35">
        <v>21931382</v>
      </c>
      <c r="E12" s="35">
        <v>21931382</v>
      </c>
      <c r="F12" s="34">
        <v>10791165.5</v>
      </c>
      <c r="G12" s="34">
        <v>50.645012015780097</v>
      </c>
      <c r="H12" s="34">
        <v>49.204220235642197</v>
      </c>
      <c r="I12" s="36"/>
      <c r="J12" s="36"/>
      <c r="K12" s="36"/>
      <c r="L12" s="36"/>
      <c r="M12" s="36"/>
      <c r="N12" s="36"/>
    </row>
    <row r="13" spans="2:14" x14ac:dyDescent="0.2">
      <c r="B13" s="41" t="s">
        <v>157</v>
      </c>
      <c r="C13" s="38">
        <v>21307459.649999999</v>
      </c>
      <c r="D13" s="39">
        <v>21931382</v>
      </c>
      <c r="E13" s="39">
        <v>21931382</v>
      </c>
      <c r="F13" s="38">
        <v>10791165.5</v>
      </c>
      <c r="G13" s="38">
        <v>50.645012015780097</v>
      </c>
      <c r="H13" s="38">
        <v>49.204220235642197</v>
      </c>
      <c r="I13" s="40"/>
      <c r="J13" s="40"/>
      <c r="K13" s="40"/>
      <c r="L13" s="40"/>
      <c r="M13" s="40"/>
      <c r="N13" s="40"/>
    </row>
  </sheetData>
  <mergeCells count="1">
    <mergeCell ref="B2:H2"/>
  </mergeCells>
  <pageMargins left="0.7" right="0.7" top="0.75" bottom="0.75" header="0.3" footer="0.3"/>
  <pageSetup paperSize="9" scale="7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P11"/>
  <sheetViews>
    <sheetView workbookViewId="0">
      <selection activeCell="G26" sqref="G26"/>
    </sheetView>
  </sheetViews>
  <sheetFormatPr defaultColWidth="9.140625" defaultRowHeight="14.25" x14ac:dyDescent="0.2"/>
  <cols>
    <col min="1" max="2" width="9.140625" style="68"/>
    <col min="3" max="3" width="35.42578125" style="68" customWidth="1"/>
    <col min="4" max="4" width="27.7109375" style="68" customWidth="1"/>
    <col min="5" max="6" width="20.7109375" style="68" customWidth="1"/>
    <col min="7" max="7" width="27.7109375" style="68" customWidth="1"/>
    <col min="8" max="9" width="7.85546875" style="68" bestFit="1" customWidth="1"/>
    <col min="10" max="16384" width="9.140625" style="68"/>
  </cols>
  <sheetData>
    <row r="1" spans="2:16" s="26" customFormat="1" ht="18" x14ac:dyDescent="0.2">
      <c r="B1" s="12"/>
      <c r="C1" s="12"/>
      <c r="D1" s="12"/>
      <c r="E1" s="12"/>
      <c r="F1" s="12"/>
      <c r="G1" s="12"/>
      <c r="H1" s="12"/>
      <c r="I1" s="12"/>
      <c r="J1" s="15"/>
      <c r="K1" s="15"/>
      <c r="L1" s="15"/>
    </row>
    <row r="2" spans="2:16" s="26" customFormat="1" ht="15.75" customHeight="1" x14ac:dyDescent="0.2">
      <c r="B2" s="133" t="s">
        <v>161</v>
      </c>
      <c r="C2" s="133"/>
      <c r="D2" s="133"/>
      <c r="E2" s="133"/>
      <c r="F2" s="133"/>
      <c r="G2" s="133"/>
      <c r="H2" s="133"/>
      <c r="I2" s="133"/>
      <c r="J2" s="14"/>
      <c r="K2" s="14"/>
      <c r="L2" s="14"/>
    </row>
    <row r="3" spans="2:16" s="26" customFormat="1" ht="18" x14ac:dyDescent="0.2">
      <c r="B3" s="12"/>
      <c r="C3" s="12"/>
      <c r="D3" s="12"/>
      <c r="E3" s="12"/>
      <c r="F3" s="12"/>
      <c r="G3" s="12"/>
      <c r="H3" s="12"/>
      <c r="I3" s="12"/>
      <c r="J3" s="15"/>
      <c r="K3" s="15"/>
      <c r="L3" s="15"/>
    </row>
    <row r="4" spans="2:16" s="28" customFormat="1" ht="25.5" x14ac:dyDescent="0.25">
      <c r="B4" s="131" t="s">
        <v>4</v>
      </c>
      <c r="C4" s="131"/>
      <c r="D4" s="64" t="s">
        <v>32</v>
      </c>
      <c r="E4" s="64" t="s">
        <v>191</v>
      </c>
      <c r="F4" s="64" t="s">
        <v>33</v>
      </c>
      <c r="G4" s="64" t="s">
        <v>34</v>
      </c>
      <c r="H4" s="64" t="s">
        <v>25</v>
      </c>
      <c r="I4" s="64" t="s">
        <v>26</v>
      </c>
    </row>
    <row r="5" spans="2:16" s="32" customFormat="1" ht="12.75" customHeight="1" x14ac:dyDescent="0.2">
      <c r="B5" s="132">
        <v>1</v>
      </c>
      <c r="C5" s="132"/>
      <c r="D5" s="30">
        <v>2</v>
      </c>
      <c r="E5" s="30">
        <v>3</v>
      </c>
      <c r="F5" s="30">
        <v>4.3333333333333304</v>
      </c>
      <c r="G5" s="30">
        <v>5.0833333333333304</v>
      </c>
      <c r="H5" s="30">
        <v>6</v>
      </c>
      <c r="I5" s="30">
        <v>7</v>
      </c>
      <c r="J5" s="69"/>
      <c r="K5" s="69"/>
      <c r="L5" s="69"/>
      <c r="M5" s="69"/>
    </row>
    <row r="6" spans="2:16" s="32" customFormat="1" x14ac:dyDescent="0.2">
      <c r="B6" s="66"/>
      <c r="C6" s="48" t="s">
        <v>162</v>
      </c>
      <c r="D6" s="16">
        <v>21307459.649999999</v>
      </c>
      <c r="E6" s="16">
        <v>21931382</v>
      </c>
      <c r="F6" s="16">
        <v>21931382</v>
      </c>
      <c r="G6" s="16">
        <v>10791165.5</v>
      </c>
      <c r="H6" s="16">
        <v>50.645012015780097</v>
      </c>
      <c r="I6" s="16">
        <v>49.204220235642197</v>
      </c>
      <c r="J6" s="49"/>
      <c r="K6" s="49"/>
      <c r="L6" s="49"/>
      <c r="M6" s="49"/>
      <c r="N6" s="47"/>
      <c r="O6" s="47"/>
      <c r="P6" s="47"/>
    </row>
    <row r="7" spans="2:16" s="26" customFormat="1" ht="12.75" x14ac:dyDescent="0.2">
      <c r="B7" s="50" t="s">
        <v>163</v>
      </c>
      <c r="C7" s="51" t="s">
        <v>164</v>
      </c>
      <c r="D7" s="34">
        <v>21307459.649999999</v>
      </c>
      <c r="E7" s="35">
        <v>21931382</v>
      </c>
      <c r="F7" s="35">
        <v>21931382</v>
      </c>
      <c r="G7" s="34">
        <v>10791165.5</v>
      </c>
      <c r="H7" s="34">
        <v>50.645012015780097</v>
      </c>
      <c r="I7" s="34">
        <v>49.204220235642197</v>
      </c>
      <c r="J7" s="36"/>
      <c r="K7" s="36"/>
      <c r="L7" s="36"/>
      <c r="M7" s="36"/>
      <c r="N7" s="36"/>
      <c r="O7" s="36"/>
      <c r="P7" s="36"/>
    </row>
    <row r="8" spans="2:16" s="26" customFormat="1" ht="25.5" x14ac:dyDescent="0.2">
      <c r="B8" s="41" t="s">
        <v>165</v>
      </c>
      <c r="C8" s="53" t="s">
        <v>166</v>
      </c>
      <c r="D8" s="38">
        <v>21307459.649999999</v>
      </c>
      <c r="E8" s="39">
        <v>21931382</v>
      </c>
      <c r="F8" s="39">
        <v>21931382</v>
      </c>
      <c r="G8" s="38">
        <v>10791165.5</v>
      </c>
      <c r="H8" s="38">
        <v>50.645012015780097</v>
      </c>
      <c r="I8" s="38">
        <v>49.204220235642197</v>
      </c>
      <c r="J8" s="40"/>
      <c r="K8" s="40"/>
      <c r="L8" s="40"/>
      <c r="M8" s="40"/>
      <c r="N8" s="40"/>
      <c r="O8" s="40"/>
      <c r="P8" s="40"/>
    </row>
    <row r="9" spans="2:16" s="26" customFormat="1" ht="12.75" x14ac:dyDescent="0.2">
      <c r="C9" s="44"/>
      <c r="D9" s="46"/>
      <c r="E9" s="45"/>
      <c r="F9" s="45"/>
      <c r="G9" s="46"/>
      <c r="H9" s="46"/>
      <c r="I9" s="46"/>
    </row>
    <row r="10" spans="2:16" s="26" customFormat="1" ht="12.75" x14ac:dyDescent="0.2">
      <c r="C10" s="44"/>
      <c r="D10" s="46"/>
      <c r="E10" s="45"/>
      <c r="F10" s="45"/>
      <c r="G10" s="46"/>
      <c r="H10" s="46"/>
      <c r="I10" s="46"/>
    </row>
    <row r="11" spans="2:16" s="26" customFormat="1" ht="12.75" x14ac:dyDescent="0.2">
      <c r="C11" s="44"/>
      <c r="D11" s="46"/>
      <c r="E11" s="45"/>
      <c r="F11" s="45"/>
      <c r="G11" s="46"/>
      <c r="H11" s="46"/>
      <c r="I11" s="46"/>
    </row>
  </sheetData>
  <mergeCells count="3">
    <mergeCell ref="B4:C4"/>
    <mergeCell ref="B5:C5"/>
    <mergeCell ref="B2:I2"/>
  </mergeCells>
  <pageMargins left="0.7" right="0.7" top="0.75" bottom="0.75" header="0.3" footer="0.3"/>
  <pageSetup paperSize="9" scale="78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M5"/>
  <sheetViews>
    <sheetView workbookViewId="0">
      <selection activeCell="M22" sqref="M22"/>
    </sheetView>
  </sheetViews>
  <sheetFormatPr defaultRowHeight="12.75" x14ac:dyDescent="0.2"/>
  <cols>
    <col min="1" max="1" width="9.140625" style="26"/>
    <col min="2" max="2" width="3.28515625" style="26" customWidth="1"/>
    <col min="3" max="3" width="31.42578125" style="44" customWidth="1"/>
    <col min="4" max="4" width="29" style="46" customWidth="1"/>
    <col min="5" max="6" width="17.7109375" style="45" bestFit="1" customWidth="1"/>
    <col min="7" max="7" width="27.28515625" style="46" customWidth="1"/>
    <col min="8" max="9" width="8.85546875" style="46" customWidth="1"/>
    <col min="10" max="10" width="10.5703125" style="26" customWidth="1"/>
    <col min="11" max="11" width="9.42578125" style="26" bestFit="1" customWidth="1"/>
    <col min="12" max="12" width="15.42578125" style="26" bestFit="1" customWidth="1"/>
    <col min="13" max="13" width="9.42578125" style="26" bestFit="1" customWidth="1"/>
    <col min="14" max="257" width="9.140625" style="26"/>
    <col min="258" max="258" width="18.42578125" style="26" customWidth="1"/>
    <col min="259" max="259" width="50.7109375" style="26" customWidth="1"/>
    <col min="260" max="260" width="20.140625" style="26" customWidth="1"/>
    <col min="261" max="262" width="17.7109375" style="26" bestFit="1" customWidth="1"/>
    <col min="263" max="263" width="16.5703125" style="26" bestFit="1" customWidth="1"/>
    <col min="264" max="264" width="15.7109375" style="26" bestFit="1" customWidth="1"/>
    <col min="265" max="265" width="18.42578125" style="26" bestFit="1" customWidth="1"/>
    <col min="266" max="266" width="15.42578125" style="26" bestFit="1" customWidth="1"/>
    <col min="267" max="267" width="9.42578125" style="26" bestFit="1" customWidth="1"/>
    <col min="268" max="268" width="15.42578125" style="26" bestFit="1" customWidth="1"/>
    <col min="269" max="269" width="9.42578125" style="26" bestFit="1" customWidth="1"/>
    <col min="270" max="513" width="9.140625" style="26"/>
    <col min="514" max="514" width="18.42578125" style="26" customWidth="1"/>
    <col min="515" max="515" width="50.7109375" style="26" customWidth="1"/>
    <col min="516" max="516" width="20.140625" style="26" customWidth="1"/>
    <col min="517" max="518" width="17.7109375" style="26" bestFit="1" customWidth="1"/>
    <col min="519" max="519" width="16.5703125" style="26" bestFit="1" customWidth="1"/>
    <col min="520" max="520" width="15.7109375" style="26" bestFit="1" customWidth="1"/>
    <col min="521" max="521" width="18.42578125" style="26" bestFit="1" customWidth="1"/>
    <col min="522" max="522" width="15.42578125" style="26" bestFit="1" customWidth="1"/>
    <col min="523" max="523" width="9.42578125" style="26" bestFit="1" customWidth="1"/>
    <col min="524" max="524" width="15.42578125" style="26" bestFit="1" customWidth="1"/>
    <col min="525" max="525" width="9.42578125" style="26" bestFit="1" customWidth="1"/>
    <col min="526" max="769" width="9.140625" style="26"/>
    <col min="770" max="770" width="18.42578125" style="26" customWidth="1"/>
    <col min="771" max="771" width="50.7109375" style="26" customWidth="1"/>
    <col min="772" max="772" width="20.140625" style="26" customWidth="1"/>
    <col min="773" max="774" width="17.7109375" style="26" bestFit="1" customWidth="1"/>
    <col min="775" max="775" width="16.5703125" style="26" bestFit="1" customWidth="1"/>
    <col min="776" max="776" width="15.7109375" style="26" bestFit="1" customWidth="1"/>
    <col min="777" max="777" width="18.42578125" style="26" bestFit="1" customWidth="1"/>
    <col min="778" max="778" width="15.42578125" style="26" bestFit="1" customWidth="1"/>
    <col min="779" max="779" width="9.42578125" style="26" bestFit="1" customWidth="1"/>
    <col min="780" max="780" width="15.42578125" style="26" bestFit="1" customWidth="1"/>
    <col min="781" max="781" width="9.42578125" style="26" bestFit="1" customWidth="1"/>
    <col min="782" max="1025" width="9.140625" style="26"/>
    <col min="1026" max="1026" width="18.42578125" style="26" customWidth="1"/>
    <col min="1027" max="1027" width="50.7109375" style="26" customWidth="1"/>
    <col min="1028" max="1028" width="20.140625" style="26" customWidth="1"/>
    <col min="1029" max="1030" width="17.7109375" style="26" bestFit="1" customWidth="1"/>
    <col min="1031" max="1031" width="16.5703125" style="26" bestFit="1" customWidth="1"/>
    <col min="1032" max="1032" width="15.7109375" style="26" bestFit="1" customWidth="1"/>
    <col min="1033" max="1033" width="18.42578125" style="26" bestFit="1" customWidth="1"/>
    <col min="1034" max="1034" width="15.42578125" style="26" bestFit="1" customWidth="1"/>
    <col min="1035" max="1035" width="9.42578125" style="26" bestFit="1" customWidth="1"/>
    <col min="1036" max="1036" width="15.42578125" style="26" bestFit="1" customWidth="1"/>
    <col min="1037" max="1037" width="9.42578125" style="26" bestFit="1" customWidth="1"/>
    <col min="1038" max="1281" width="9.140625" style="26"/>
    <col min="1282" max="1282" width="18.42578125" style="26" customWidth="1"/>
    <col min="1283" max="1283" width="50.7109375" style="26" customWidth="1"/>
    <col min="1284" max="1284" width="20.140625" style="26" customWidth="1"/>
    <col min="1285" max="1286" width="17.7109375" style="26" bestFit="1" customWidth="1"/>
    <col min="1287" max="1287" width="16.5703125" style="26" bestFit="1" customWidth="1"/>
    <col min="1288" max="1288" width="15.7109375" style="26" bestFit="1" customWidth="1"/>
    <col min="1289" max="1289" width="18.42578125" style="26" bestFit="1" customWidth="1"/>
    <col min="1290" max="1290" width="15.42578125" style="26" bestFit="1" customWidth="1"/>
    <col min="1291" max="1291" width="9.42578125" style="26" bestFit="1" customWidth="1"/>
    <col min="1292" max="1292" width="15.42578125" style="26" bestFit="1" customWidth="1"/>
    <col min="1293" max="1293" width="9.42578125" style="26" bestFit="1" customWidth="1"/>
    <col min="1294" max="1537" width="9.140625" style="26"/>
    <col min="1538" max="1538" width="18.42578125" style="26" customWidth="1"/>
    <col min="1539" max="1539" width="50.7109375" style="26" customWidth="1"/>
    <col min="1540" max="1540" width="20.140625" style="26" customWidth="1"/>
    <col min="1541" max="1542" width="17.7109375" style="26" bestFit="1" customWidth="1"/>
    <col min="1543" max="1543" width="16.5703125" style="26" bestFit="1" customWidth="1"/>
    <col min="1544" max="1544" width="15.7109375" style="26" bestFit="1" customWidth="1"/>
    <col min="1545" max="1545" width="18.42578125" style="26" bestFit="1" customWidth="1"/>
    <col min="1546" max="1546" width="15.42578125" style="26" bestFit="1" customWidth="1"/>
    <col min="1547" max="1547" width="9.42578125" style="26" bestFit="1" customWidth="1"/>
    <col min="1548" max="1548" width="15.42578125" style="26" bestFit="1" customWidth="1"/>
    <col min="1549" max="1549" width="9.42578125" style="26" bestFit="1" customWidth="1"/>
    <col min="1550" max="1793" width="9.140625" style="26"/>
    <col min="1794" max="1794" width="18.42578125" style="26" customWidth="1"/>
    <col min="1795" max="1795" width="50.7109375" style="26" customWidth="1"/>
    <col min="1796" max="1796" width="20.140625" style="26" customWidth="1"/>
    <col min="1797" max="1798" width="17.7109375" style="26" bestFit="1" customWidth="1"/>
    <col min="1799" max="1799" width="16.5703125" style="26" bestFit="1" customWidth="1"/>
    <col min="1800" max="1800" width="15.7109375" style="26" bestFit="1" customWidth="1"/>
    <col min="1801" max="1801" width="18.42578125" style="26" bestFit="1" customWidth="1"/>
    <col min="1802" max="1802" width="15.42578125" style="26" bestFit="1" customWidth="1"/>
    <col min="1803" max="1803" width="9.42578125" style="26" bestFit="1" customWidth="1"/>
    <col min="1804" max="1804" width="15.42578125" style="26" bestFit="1" customWidth="1"/>
    <col min="1805" max="1805" width="9.42578125" style="26" bestFit="1" customWidth="1"/>
    <col min="1806" max="2049" width="9.140625" style="26"/>
    <col min="2050" max="2050" width="18.42578125" style="26" customWidth="1"/>
    <col min="2051" max="2051" width="50.7109375" style="26" customWidth="1"/>
    <col min="2052" max="2052" width="20.140625" style="26" customWidth="1"/>
    <col min="2053" max="2054" width="17.7109375" style="26" bestFit="1" customWidth="1"/>
    <col min="2055" max="2055" width="16.5703125" style="26" bestFit="1" customWidth="1"/>
    <col min="2056" max="2056" width="15.7109375" style="26" bestFit="1" customWidth="1"/>
    <col min="2057" max="2057" width="18.42578125" style="26" bestFit="1" customWidth="1"/>
    <col min="2058" max="2058" width="15.42578125" style="26" bestFit="1" customWidth="1"/>
    <col min="2059" max="2059" width="9.42578125" style="26" bestFit="1" customWidth="1"/>
    <col min="2060" max="2060" width="15.42578125" style="26" bestFit="1" customWidth="1"/>
    <col min="2061" max="2061" width="9.42578125" style="26" bestFit="1" customWidth="1"/>
    <col min="2062" max="2305" width="9.140625" style="26"/>
    <col min="2306" max="2306" width="18.42578125" style="26" customWidth="1"/>
    <col min="2307" max="2307" width="50.7109375" style="26" customWidth="1"/>
    <col min="2308" max="2308" width="20.140625" style="26" customWidth="1"/>
    <col min="2309" max="2310" width="17.7109375" style="26" bestFit="1" customWidth="1"/>
    <col min="2311" max="2311" width="16.5703125" style="26" bestFit="1" customWidth="1"/>
    <col min="2312" max="2312" width="15.7109375" style="26" bestFit="1" customWidth="1"/>
    <col min="2313" max="2313" width="18.42578125" style="26" bestFit="1" customWidth="1"/>
    <col min="2314" max="2314" width="15.42578125" style="26" bestFit="1" customWidth="1"/>
    <col min="2315" max="2315" width="9.42578125" style="26" bestFit="1" customWidth="1"/>
    <col min="2316" max="2316" width="15.42578125" style="26" bestFit="1" customWidth="1"/>
    <col min="2317" max="2317" width="9.42578125" style="26" bestFit="1" customWidth="1"/>
    <col min="2318" max="2561" width="9.140625" style="26"/>
    <col min="2562" max="2562" width="18.42578125" style="26" customWidth="1"/>
    <col min="2563" max="2563" width="50.7109375" style="26" customWidth="1"/>
    <col min="2564" max="2564" width="20.140625" style="26" customWidth="1"/>
    <col min="2565" max="2566" width="17.7109375" style="26" bestFit="1" customWidth="1"/>
    <col min="2567" max="2567" width="16.5703125" style="26" bestFit="1" customWidth="1"/>
    <col min="2568" max="2568" width="15.7109375" style="26" bestFit="1" customWidth="1"/>
    <col min="2569" max="2569" width="18.42578125" style="26" bestFit="1" customWidth="1"/>
    <col min="2570" max="2570" width="15.42578125" style="26" bestFit="1" customWidth="1"/>
    <col min="2571" max="2571" width="9.42578125" style="26" bestFit="1" customWidth="1"/>
    <col min="2572" max="2572" width="15.42578125" style="26" bestFit="1" customWidth="1"/>
    <col min="2573" max="2573" width="9.42578125" style="26" bestFit="1" customWidth="1"/>
    <col min="2574" max="2817" width="9.140625" style="26"/>
    <col min="2818" max="2818" width="18.42578125" style="26" customWidth="1"/>
    <col min="2819" max="2819" width="50.7109375" style="26" customWidth="1"/>
    <col min="2820" max="2820" width="20.140625" style="26" customWidth="1"/>
    <col min="2821" max="2822" width="17.7109375" style="26" bestFit="1" customWidth="1"/>
    <col min="2823" max="2823" width="16.5703125" style="26" bestFit="1" customWidth="1"/>
    <col min="2824" max="2824" width="15.7109375" style="26" bestFit="1" customWidth="1"/>
    <col min="2825" max="2825" width="18.42578125" style="26" bestFit="1" customWidth="1"/>
    <col min="2826" max="2826" width="15.42578125" style="26" bestFit="1" customWidth="1"/>
    <col min="2827" max="2827" width="9.42578125" style="26" bestFit="1" customWidth="1"/>
    <col min="2828" max="2828" width="15.42578125" style="26" bestFit="1" customWidth="1"/>
    <col min="2829" max="2829" width="9.42578125" style="26" bestFit="1" customWidth="1"/>
    <col min="2830" max="3073" width="9.140625" style="26"/>
    <col min="3074" max="3074" width="18.42578125" style="26" customWidth="1"/>
    <col min="3075" max="3075" width="50.7109375" style="26" customWidth="1"/>
    <col min="3076" max="3076" width="20.140625" style="26" customWidth="1"/>
    <col min="3077" max="3078" width="17.7109375" style="26" bestFit="1" customWidth="1"/>
    <col min="3079" max="3079" width="16.5703125" style="26" bestFit="1" customWidth="1"/>
    <col min="3080" max="3080" width="15.7109375" style="26" bestFit="1" customWidth="1"/>
    <col min="3081" max="3081" width="18.42578125" style="26" bestFit="1" customWidth="1"/>
    <col min="3082" max="3082" width="15.42578125" style="26" bestFit="1" customWidth="1"/>
    <col min="3083" max="3083" width="9.42578125" style="26" bestFit="1" customWidth="1"/>
    <col min="3084" max="3084" width="15.42578125" style="26" bestFit="1" customWidth="1"/>
    <col min="3085" max="3085" width="9.42578125" style="26" bestFit="1" customWidth="1"/>
    <col min="3086" max="3329" width="9.140625" style="26"/>
    <col min="3330" max="3330" width="18.42578125" style="26" customWidth="1"/>
    <col min="3331" max="3331" width="50.7109375" style="26" customWidth="1"/>
    <col min="3332" max="3332" width="20.140625" style="26" customWidth="1"/>
    <col min="3333" max="3334" width="17.7109375" style="26" bestFit="1" customWidth="1"/>
    <col min="3335" max="3335" width="16.5703125" style="26" bestFit="1" customWidth="1"/>
    <col min="3336" max="3336" width="15.7109375" style="26" bestFit="1" customWidth="1"/>
    <col min="3337" max="3337" width="18.42578125" style="26" bestFit="1" customWidth="1"/>
    <col min="3338" max="3338" width="15.42578125" style="26" bestFit="1" customWidth="1"/>
    <col min="3339" max="3339" width="9.42578125" style="26" bestFit="1" customWidth="1"/>
    <col min="3340" max="3340" width="15.42578125" style="26" bestFit="1" customWidth="1"/>
    <col min="3341" max="3341" width="9.42578125" style="26" bestFit="1" customWidth="1"/>
    <col min="3342" max="3585" width="9.140625" style="26"/>
    <col min="3586" max="3586" width="18.42578125" style="26" customWidth="1"/>
    <col min="3587" max="3587" width="50.7109375" style="26" customWidth="1"/>
    <col min="3588" max="3588" width="20.140625" style="26" customWidth="1"/>
    <col min="3589" max="3590" width="17.7109375" style="26" bestFit="1" customWidth="1"/>
    <col min="3591" max="3591" width="16.5703125" style="26" bestFit="1" customWidth="1"/>
    <col min="3592" max="3592" width="15.7109375" style="26" bestFit="1" customWidth="1"/>
    <col min="3593" max="3593" width="18.42578125" style="26" bestFit="1" customWidth="1"/>
    <col min="3594" max="3594" width="15.42578125" style="26" bestFit="1" customWidth="1"/>
    <col min="3595" max="3595" width="9.42578125" style="26" bestFit="1" customWidth="1"/>
    <col min="3596" max="3596" width="15.42578125" style="26" bestFit="1" customWidth="1"/>
    <col min="3597" max="3597" width="9.42578125" style="26" bestFit="1" customWidth="1"/>
    <col min="3598" max="3841" width="9.140625" style="26"/>
    <col min="3842" max="3842" width="18.42578125" style="26" customWidth="1"/>
    <col min="3843" max="3843" width="50.7109375" style="26" customWidth="1"/>
    <col min="3844" max="3844" width="20.140625" style="26" customWidth="1"/>
    <col min="3845" max="3846" width="17.7109375" style="26" bestFit="1" customWidth="1"/>
    <col min="3847" max="3847" width="16.5703125" style="26" bestFit="1" customWidth="1"/>
    <col min="3848" max="3848" width="15.7109375" style="26" bestFit="1" customWidth="1"/>
    <col min="3849" max="3849" width="18.42578125" style="26" bestFit="1" customWidth="1"/>
    <col min="3850" max="3850" width="15.42578125" style="26" bestFit="1" customWidth="1"/>
    <col min="3851" max="3851" width="9.42578125" style="26" bestFit="1" customWidth="1"/>
    <col min="3852" max="3852" width="15.42578125" style="26" bestFit="1" customWidth="1"/>
    <col min="3853" max="3853" width="9.42578125" style="26" bestFit="1" customWidth="1"/>
    <col min="3854" max="4097" width="9.140625" style="26"/>
    <col min="4098" max="4098" width="18.42578125" style="26" customWidth="1"/>
    <col min="4099" max="4099" width="50.7109375" style="26" customWidth="1"/>
    <col min="4100" max="4100" width="20.140625" style="26" customWidth="1"/>
    <col min="4101" max="4102" width="17.7109375" style="26" bestFit="1" customWidth="1"/>
    <col min="4103" max="4103" width="16.5703125" style="26" bestFit="1" customWidth="1"/>
    <col min="4104" max="4104" width="15.7109375" style="26" bestFit="1" customWidth="1"/>
    <col min="4105" max="4105" width="18.42578125" style="26" bestFit="1" customWidth="1"/>
    <col min="4106" max="4106" width="15.42578125" style="26" bestFit="1" customWidth="1"/>
    <col min="4107" max="4107" width="9.42578125" style="26" bestFit="1" customWidth="1"/>
    <col min="4108" max="4108" width="15.42578125" style="26" bestFit="1" customWidth="1"/>
    <col min="4109" max="4109" width="9.42578125" style="26" bestFit="1" customWidth="1"/>
    <col min="4110" max="4353" width="9.140625" style="26"/>
    <col min="4354" max="4354" width="18.42578125" style="26" customWidth="1"/>
    <col min="4355" max="4355" width="50.7109375" style="26" customWidth="1"/>
    <col min="4356" max="4356" width="20.140625" style="26" customWidth="1"/>
    <col min="4357" max="4358" width="17.7109375" style="26" bestFit="1" customWidth="1"/>
    <col min="4359" max="4359" width="16.5703125" style="26" bestFit="1" customWidth="1"/>
    <col min="4360" max="4360" width="15.7109375" style="26" bestFit="1" customWidth="1"/>
    <col min="4361" max="4361" width="18.42578125" style="26" bestFit="1" customWidth="1"/>
    <col min="4362" max="4362" width="15.42578125" style="26" bestFit="1" customWidth="1"/>
    <col min="4363" max="4363" width="9.42578125" style="26" bestFit="1" customWidth="1"/>
    <col min="4364" max="4364" width="15.42578125" style="26" bestFit="1" customWidth="1"/>
    <col min="4365" max="4365" width="9.42578125" style="26" bestFit="1" customWidth="1"/>
    <col min="4366" max="4609" width="9.140625" style="26"/>
    <col min="4610" max="4610" width="18.42578125" style="26" customWidth="1"/>
    <col min="4611" max="4611" width="50.7109375" style="26" customWidth="1"/>
    <col min="4612" max="4612" width="20.140625" style="26" customWidth="1"/>
    <col min="4613" max="4614" width="17.7109375" style="26" bestFit="1" customWidth="1"/>
    <col min="4615" max="4615" width="16.5703125" style="26" bestFit="1" customWidth="1"/>
    <col min="4616" max="4616" width="15.7109375" style="26" bestFit="1" customWidth="1"/>
    <col min="4617" max="4617" width="18.42578125" style="26" bestFit="1" customWidth="1"/>
    <col min="4618" max="4618" width="15.42578125" style="26" bestFit="1" customWidth="1"/>
    <col min="4619" max="4619" width="9.42578125" style="26" bestFit="1" customWidth="1"/>
    <col min="4620" max="4620" width="15.42578125" style="26" bestFit="1" customWidth="1"/>
    <col min="4621" max="4621" width="9.42578125" style="26" bestFit="1" customWidth="1"/>
    <col min="4622" max="4865" width="9.140625" style="26"/>
    <col min="4866" max="4866" width="18.42578125" style="26" customWidth="1"/>
    <col min="4867" max="4867" width="50.7109375" style="26" customWidth="1"/>
    <col min="4868" max="4868" width="20.140625" style="26" customWidth="1"/>
    <col min="4869" max="4870" width="17.7109375" style="26" bestFit="1" customWidth="1"/>
    <col min="4871" max="4871" width="16.5703125" style="26" bestFit="1" customWidth="1"/>
    <col min="4872" max="4872" width="15.7109375" style="26" bestFit="1" customWidth="1"/>
    <col min="4873" max="4873" width="18.42578125" style="26" bestFit="1" customWidth="1"/>
    <col min="4874" max="4874" width="15.42578125" style="26" bestFit="1" customWidth="1"/>
    <col min="4875" max="4875" width="9.42578125" style="26" bestFit="1" customWidth="1"/>
    <col min="4876" max="4876" width="15.42578125" style="26" bestFit="1" customWidth="1"/>
    <col min="4877" max="4877" width="9.42578125" style="26" bestFit="1" customWidth="1"/>
    <col min="4878" max="5121" width="9.140625" style="26"/>
    <col min="5122" max="5122" width="18.42578125" style="26" customWidth="1"/>
    <col min="5123" max="5123" width="50.7109375" style="26" customWidth="1"/>
    <col min="5124" max="5124" width="20.140625" style="26" customWidth="1"/>
    <col min="5125" max="5126" width="17.7109375" style="26" bestFit="1" customWidth="1"/>
    <col min="5127" max="5127" width="16.5703125" style="26" bestFit="1" customWidth="1"/>
    <col min="5128" max="5128" width="15.7109375" style="26" bestFit="1" customWidth="1"/>
    <col min="5129" max="5129" width="18.42578125" style="26" bestFit="1" customWidth="1"/>
    <col min="5130" max="5130" width="15.42578125" style="26" bestFit="1" customWidth="1"/>
    <col min="5131" max="5131" width="9.42578125" style="26" bestFit="1" customWidth="1"/>
    <col min="5132" max="5132" width="15.42578125" style="26" bestFit="1" customWidth="1"/>
    <col min="5133" max="5133" width="9.42578125" style="26" bestFit="1" customWidth="1"/>
    <col min="5134" max="5377" width="9.140625" style="26"/>
    <col min="5378" max="5378" width="18.42578125" style="26" customWidth="1"/>
    <col min="5379" max="5379" width="50.7109375" style="26" customWidth="1"/>
    <col min="5380" max="5380" width="20.140625" style="26" customWidth="1"/>
    <col min="5381" max="5382" width="17.7109375" style="26" bestFit="1" customWidth="1"/>
    <col min="5383" max="5383" width="16.5703125" style="26" bestFit="1" customWidth="1"/>
    <col min="5384" max="5384" width="15.7109375" style="26" bestFit="1" customWidth="1"/>
    <col min="5385" max="5385" width="18.42578125" style="26" bestFit="1" customWidth="1"/>
    <col min="5386" max="5386" width="15.42578125" style="26" bestFit="1" customWidth="1"/>
    <col min="5387" max="5387" width="9.42578125" style="26" bestFit="1" customWidth="1"/>
    <col min="5388" max="5388" width="15.42578125" style="26" bestFit="1" customWidth="1"/>
    <col min="5389" max="5389" width="9.42578125" style="26" bestFit="1" customWidth="1"/>
    <col min="5390" max="5633" width="9.140625" style="26"/>
    <col min="5634" max="5634" width="18.42578125" style="26" customWidth="1"/>
    <col min="5635" max="5635" width="50.7109375" style="26" customWidth="1"/>
    <col min="5636" max="5636" width="20.140625" style="26" customWidth="1"/>
    <col min="5637" max="5638" width="17.7109375" style="26" bestFit="1" customWidth="1"/>
    <col min="5639" max="5639" width="16.5703125" style="26" bestFit="1" customWidth="1"/>
    <col min="5640" max="5640" width="15.7109375" style="26" bestFit="1" customWidth="1"/>
    <col min="5641" max="5641" width="18.42578125" style="26" bestFit="1" customWidth="1"/>
    <col min="5642" max="5642" width="15.42578125" style="26" bestFit="1" customWidth="1"/>
    <col min="5643" max="5643" width="9.42578125" style="26" bestFit="1" customWidth="1"/>
    <col min="5644" max="5644" width="15.42578125" style="26" bestFit="1" customWidth="1"/>
    <col min="5645" max="5645" width="9.42578125" style="26" bestFit="1" customWidth="1"/>
    <col min="5646" max="5889" width="9.140625" style="26"/>
    <col min="5890" max="5890" width="18.42578125" style="26" customWidth="1"/>
    <col min="5891" max="5891" width="50.7109375" style="26" customWidth="1"/>
    <col min="5892" max="5892" width="20.140625" style="26" customWidth="1"/>
    <col min="5893" max="5894" width="17.7109375" style="26" bestFit="1" customWidth="1"/>
    <col min="5895" max="5895" width="16.5703125" style="26" bestFit="1" customWidth="1"/>
    <col min="5896" max="5896" width="15.7109375" style="26" bestFit="1" customWidth="1"/>
    <col min="5897" max="5897" width="18.42578125" style="26" bestFit="1" customWidth="1"/>
    <col min="5898" max="5898" width="15.42578125" style="26" bestFit="1" customWidth="1"/>
    <col min="5899" max="5899" width="9.42578125" style="26" bestFit="1" customWidth="1"/>
    <col min="5900" max="5900" width="15.42578125" style="26" bestFit="1" customWidth="1"/>
    <col min="5901" max="5901" width="9.42578125" style="26" bestFit="1" customWidth="1"/>
    <col min="5902" max="6145" width="9.140625" style="26"/>
    <col min="6146" max="6146" width="18.42578125" style="26" customWidth="1"/>
    <col min="6147" max="6147" width="50.7109375" style="26" customWidth="1"/>
    <col min="6148" max="6148" width="20.140625" style="26" customWidth="1"/>
    <col min="6149" max="6150" width="17.7109375" style="26" bestFit="1" customWidth="1"/>
    <col min="6151" max="6151" width="16.5703125" style="26" bestFit="1" customWidth="1"/>
    <col min="6152" max="6152" width="15.7109375" style="26" bestFit="1" customWidth="1"/>
    <col min="6153" max="6153" width="18.42578125" style="26" bestFit="1" customWidth="1"/>
    <col min="6154" max="6154" width="15.42578125" style="26" bestFit="1" customWidth="1"/>
    <col min="6155" max="6155" width="9.42578125" style="26" bestFit="1" customWidth="1"/>
    <col min="6156" max="6156" width="15.42578125" style="26" bestFit="1" customWidth="1"/>
    <col min="6157" max="6157" width="9.42578125" style="26" bestFit="1" customWidth="1"/>
    <col min="6158" max="6401" width="9.140625" style="26"/>
    <col min="6402" max="6402" width="18.42578125" style="26" customWidth="1"/>
    <col min="6403" max="6403" width="50.7109375" style="26" customWidth="1"/>
    <col min="6404" max="6404" width="20.140625" style="26" customWidth="1"/>
    <col min="6405" max="6406" width="17.7109375" style="26" bestFit="1" customWidth="1"/>
    <col min="6407" max="6407" width="16.5703125" style="26" bestFit="1" customWidth="1"/>
    <col min="6408" max="6408" width="15.7109375" style="26" bestFit="1" customWidth="1"/>
    <col min="6409" max="6409" width="18.42578125" style="26" bestFit="1" customWidth="1"/>
    <col min="6410" max="6410" width="15.42578125" style="26" bestFit="1" customWidth="1"/>
    <col min="6411" max="6411" width="9.42578125" style="26" bestFit="1" customWidth="1"/>
    <col min="6412" max="6412" width="15.42578125" style="26" bestFit="1" customWidth="1"/>
    <col min="6413" max="6413" width="9.42578125" style="26" bestFit="1" customWidth="1"/>
    <col min="6414" max="6657" width="9.140625" style="26"/>
    <col min="6658" max="6658" width="18.42578125" style="26" customWidth="1"/>
    <col min="6659" max="6659" width="50.7109375" style="26" customWidth="1"/>
    <col min="6660" max="6660" width="20.140625" style="26" customWidth="1"/>
    <col min="6661" max="6662" width="17.7109375" style="26" bestFit="1" customWidth="1"/>
    <col min="6663" max="6663" width="16.5703125" style="26" bestFit="1" customWidth="1"/>
    <col min="6664" max="6664" width="15.7109375" style="26" bestFit="1" customWidth="1"/>
    <col min="6665" max="6665" width="18.42578125" style="26" bestFit="1" customWidth="1"/>
    <col min="6666" max="6666" width="15.42578125" style="26" bestFit="1" customWidth="1"/>
    <col min="6667" max="6667" width="9.42578125" style="26" bestFit="1" customWidth="1"/>
    <col min="6668" max="6668" width="15.42578125" style="26" bestFit="1" customWidth="1"/>
    <col min="6669" max="6669" width="9.42578125" style="26" bestFit="1" customWidth="1"/>
    <col min="6670" max="6913" width="9.140625" style="26"/>
    <col min="6914" max="6914" width="18.42578125" style="26" customWidth="1"/>
    <col min="6915" max="6915" width="50.7109375" style="26" customWidth="1"/>
    <col min="6916" max="6916" width="20.140625" style="26" customWidth="1"/>
    <col min="6917" max="6918" width="17.7109375" style="26" bestFit="1" customWidth="1"/>
    <col min="6919" max="6919" width="16.5703125" style="26" bestFit="1" customWidth="1"/>
    <col min="6920" max="6920" width="15.7109375" style="26" bestFit="1" customWidth="1"/>
    <col min="6921" max="6921" width="18.42578125" style="26" bestFit="1" customWidth="1"/>
    <col min="6922" max="6922" width="15.42578125" style="26" bestFit="1" customWidth="1"/>
    <col min="6923" max="6923" width="9.42578125" style="26" bestFit="1" customWidth="1"/>
    <col min="6924" max="6924" width="15.42578125" style="26" bestFit="1" customWidth="1"/>
    <col min="6925" max="6925" width="9.42578125" style="26" bestFit="1" customWidth="1"/>
    <col min="6926" max="7169" width="9.140625" style="26"/>
    <col min="7170" max="7170" width="18.42578125" style="26" customWidth="1"/>
    <col min="7171" max="7171" width="50.7109375" style="26" customWidth="1"/>
    <col min="7172" max="7172" width="20.140625" style="26" customWidth="1"/>
    <col min="7173" max="7174" width="17.7109375" style="26" bestFit="1" customWidth="1"/>
    <col min="7175" max="7175" width="16.5703125" style="26" bestFit="1" customWidth="1"/>
    <col min="7176" max="7176" width="15.7109375" style="26" bestFit="1" customWidth="1"/>
    <col min="7177" max="7177" width="18.42578125" style="26" bestFit="1" customWidth="1"/>
    <col min="7178" max="7178" width="15.42578125" style="26" bestFit="1" customWidth="1"/>
    <col min="7179" max="7179" width="9.42578125" style="26" bestFit="1" customWidth="1"/>
    <col min="7180" max="7180" width="15.42578125" style="26" bestFit="1" customWidth="1"/>
    <col min="7181" max="7181" width="9.42578125" style="26" bestFit="1" customWidth="1"/>
    <col min="7182" max="7425" width="9.140625" style="26"/>
    <col min="7426" max="7426" width="18.42578125" style="26" customWidth="1"/>
    <col min="7427" max="7427" width="50.7109375" style="26" customWidth="1"/>
    <col min="7428" max="7428" width="20.140625" style="26" customWidth="1"/>
    <col min="7429" max="7430" width="17.7109375" style="26" bestFit="1" customWidth="1"/>
    <col min="7431" max="7431" width="16.5703125" style="26" bestFit="1" customWidth="1"/>
    <col min="7432" max="7432" width="15.7109375" style="26" bestFit="1" customWidth="1"/>
    <col min="7433" max="7433" width="18.42578125" style="26" bestFit="1" customWidth="1"/>
    <col min="7434" max="7434" width="15.42578125" style="26" bestFit="1" customWidth="1"/>
    <col min="7435" max="7435" width="9.42578125" style="26" bestFit="1" customWidth="1"/>
    <col min="7436" max="7436" width="15.42578125" style="26" bestFit="1" customWidth="1"/>
    <col min="7437" max="7437" width="9.42578125" style="26" bestFit="1" customWidth="1"/>
    <col min="7438" max="7681" width="9.140625" style="26"/>
    <col min="7682" max="7682" width="18.42578125" style="26" customWidth="1"/>
    <col min="7683" max="7683" width="50.7109375" style="26" customWidth="1"/>
    <col min="7684" max="7684" width="20.140625" style="26" customWidth="1"/>
    <col min="7685" max="7686" width="17.7109375" style="26" bestFit="1" customWidth="1"/>
    <col min="7687" max="7687" width="16.5703125" style="26" bestFit="1" customWidth="1"/>
    <col min="7688" max="7688" width="15.7109375" style="26" bestFit="1" customWidth="1"/>
    <col min="7689" max="7689" width="18.42578125" style="26" bestFit="1" customWidth="1"/>
    <col min="7690" max="7690" width="15.42578125" style="26" bestFit="1" customWidth="1"/>
    <col min="7691" max="7691" width="9.42578125" style="26" bestFit="1" customWidth="1"/>
    <col min="7692" max="7692" width="15.42578125" style="26" bestFit="1" customWidth="1"/>
    <col min="7693" max="7693" width="9.42578125" style="26" bestFit="1" customWidth="1"/>
    <col min="7694" max="7937" width="9.140625" style="26"/>
    <col min="7938" max="7938" width="18.42578125" style="26" customWidth="1"/>
    <col min="7939" max="7939" width="50.7109375" style="26" customWidth="1"/>
    <col min="7940" max="7940" width="20.140625" style="26" customWidth="1"/>
    <col min="7941" max="7942" width="17.7109375" style="26" bestFit="1" customWidth="1"/>
    <col min="7943" max="7943" width="16.5703125" style="26" bestFit="1" customWidth="1"/>
    <col min="7944" max="7944" width="15.7109375" style="26" bestFit="1" customWidth="1"/>
    <col min="7945" max="7945" width="18.42578125" style="26" bestFit="1" customWidth="1"/>
    <col min="7946" max="7946" width="15.42578125" style="26" bestFit="1" customWidth="1"/>
    <col min="7947" max="7947" width="9.42578125" style="26" bestFit="1" customWidth="1"/>
    <col min="7948" max="7948" width="15.42578125" style="26" bestFit="1" customWidth="1"/>
    <col min="7949" max="7949" width="9.42578125" style="26" bestFit="1" customWidth="1"/>
    <col min="7950" max="8193" width="9.140625" style="26"/>
    <col min="8194" max="8194" width="18.42578125" style="26" customWidth="1"/>
    <col min="8195" max="8195" width="50.7109375" style="26" customWidth="1"/>
    <col min="8196" max="8196" width="20.140625" style="26" customWidth="1"/>
    <col min="8197" max="8198" width="17.7109375" style="26" bestFit="1" customWidth="1"/>
    <col min="8199" max="8199" width="16.5703125" style="26" bestFit="1" customWidth="1"/>
    <col min="8200" max="8200" width="15.7109375" style="26" bestFit="1" customWidth="1"/>
    <col min="8201" max="8201" width="18.42578125" style="26" bestFit="1" customWidth="1"/>
    <col min="8202" max="8202" width="15.42578125" style="26" bestFit="1" customWidth="1"/>
    <col min="8203" max="8203" width="9.42578125" style="26" bestFit="1" customWidth="1"/>
    <col min="8204" max="8204" width="15.42578125" style="26" bestFit="1" customWidth="1"/>
    <col min="8205" max="8205" width="9.42578125" style="26" bestFit="1" customWidth="1"/>
    <col min="8206" max="8449" width="9.140625" style="26"/>
    <col min="8450" max="8450" width="18.42578125" style="26" customWidth="1"/>
    <col min="8451" max="8451" width="50.7109375" style="26" customWidth="1"/>
    <col min="8452" max="8452" width="20.140625" style="26" customWidth="1"/>
    <col min="8453" max="8454" width="17.7109375" style="26" bestFit="1" customWidth="1"/>
    <col min="8455" max="8455" width="16.5703125" style="26" bestFit="1" customWidth="1"/>
    <col min="8456" max="8456" width="15.7109375" style="26" bestFit="1" customWidth="1"/>
    <col min="8457" max="8457" width="18.42578125" style="26" bestFit="1" customWidth="1"/>
    <col min="8458" max="8458" width="15.42578125" style="26" bestFit="1" customWidth="1"/>
    <col min="8459" max="8459" width="9.42578125" style="26" bestFit="1" customWidth="1"/>
    <col min="8460" max="8460" width="15.42578125" style="26" bestFit="1" customWidth="1"/>
    <col min="8461" max="8461" width="9.42578125" style="26" bestFit="1" customWidth="1"/>
    <col min="8462" max="8705" width="9.140625" style="26"/>
    <col min="8706" max="8706" width="18.42578125" style="26" customWidth="1"/>
    <col min="8707" max="8707" width="50.7109375" style="26" customWidth="1"/>
    <col min="8708" max="8708" width="20.140625" style="26" customWidth="1"/>
    <col min="8709" max="8710" width="17.7109375" style="26" bestFit="1" customWidth="1"/>
    <col min="8711" max="8711" width="16.5703125" style="26" bestFit="1" customWidth="1"/>
    <col min="8712" max="8712" width="15.7109375" style="26" bestFit="1" customWidth="1"/>
    <col min="8713" max="8713" width="18.42578125" style="26" bestFit="1" customWidth="1"/>
    <col min="8714" max="8714" width="15.42578125" style="26" bestFit="1" customWidth="1"/>
    <col min="8715" max="8715" width="9.42578125" style="26" bestFit="1" customWidth="1"/>
    <col min="8716" max="8716" width="15.42578125" style="26" bestFit="1" customWidth="1"/>
    <col min="8717" max="8717" width="9.42578125" style="26" bestFit="1" customWidth="1"/>
    <col min="8718" max="8961" width="9.140625" style="26"/>
    <col min="8962" max="8962" width="18.42578125" style="26" customWidth="1"/>
    <col min="8963" max="8963" width="50.7109375" style="26" customWidth="1"/>
    <col min="8964" max="8964" width="20.140625" style="26" customWidth="1"/>
    <col min="8965" max="8966" width="17.7109375" style="26" bestFit="1" customWidth="1"/>
    <col min="8967" max="8967" width="16.5703125" style="26" bestFit="1" customWidth="1"/>
    <col min="8968" max="8968" width="15.7109375" style="26" bestFit="1" customWidth="1"/>
    <col min="8969" max="8969" width="18.42578125" style="26" bestFit="1" customWidth="1"/>
    <col min="8970" max="8970" width="15.42578125" style="26" bestFit="1" customWidth="1"/>
    <col min="8971" max="8971" width="9.42578125" style="26" bestFit="1" customWidth="1"/>
    <col min="8972" max="8972" width="15.42578125" style="26" bestFit="1" customWidth="1"/>
    <col min="8973" max="8973" width="9.42578125" style="26" bestFit="1" customWidth="1"/>
    <col min="8974" max="9217" width="9.140625" style="26"/>
    <col min="9218" max="9218" width="18.42578125" style="26" customWidth="1"/>
    <col min="9219" max="9219" width="50.7109375" style="26" customWidth="1"/>
    <col min="9220" max="9220" width="20.140625" style="26" customWidth="1"/>
    <col min="9221" max="9222" width="17.7109375" style="26" bestFit="1" customWidth="1"/>
    <col min="9223" max="9223" width="16.5703125" style="26" bestFit="1" customWidth="1"/>
    <col min="9224" max="9224" width="15.7109375" style="26" bestFit="1" customWidth="1"/>
    <col min="9225" max="9225" width="18.42578125" style="26" bestFit="1" customWidth="1"/>
    <col min="9226" max="9226" width="15.42578125" style="26" bestFit="1" customWidth="1"/>
    <col min="9227" max="9227" width="9.42578125" style="26" bestFit="1" customWidth="1"/>
    <col min="9228" max="9228" width="15.42578125" style="26" bestFit="1" customWidth="1"/>
    <col min="9229" max="9229" width="9.42578125" style="26" bestFit="1" customWidth="1"/>
    <col min="9230" max="9473" width="9.140625" style="26"/>
    <col min="9474" max="9474" width="18.42578125" style="26" customWidth="1"/>
    <col min="9475" max="9475" width="50.7109375" style="26" customWidth="1"/>
    <col min="9476" max="9476" width="20.140625" style="26" customWidth="1"/>
    <col min="9477" max="9478" width="17.7109375" style="26" bestFit="1" customWidth="1"/>
    <col min="9479" max="9479" width="16.5703125" style="26" bestFit="1" customWidth="1"/>
    <col min="9480" max="9480" width="15.7109375" style="26" bestFit="1" customWidth="1"/>
    <col min="9481" max="9481" width="18.42578125" style="26" bestFit="1" customWidth="1"/>
    <col min="9482" max="9482" width="15.42578125" style="26" bestFit="1" customWidth="1"/>
    <col min="9483" max="9483" width="9.42578125" style="26" bestFit="1" customWidth="1"/>
    <col min="9484" max="9484" width="15.42578125" style="26" bestFit="1" customWidth="1"/>
    <col min="9485" max="9485" width="9.42578125" style="26" bestFit="1" customWidth="1"/>
    <col min="9486" max="9729" width="9.140625" style="26"/>
    <col min="9730" max="9730" width="18.42578125" style="26" customWidth="1"/>
    <col min="9731" max="9731" width="50.7109375" style="26" customWidth="1"/>
    <col min="9732" max="9732" width="20.140625" style="26" customWidth="1"/>
    <col min="9733" max="9734" width="17.7109375" style="26" bestFit="1" customWidth="1"/>
    <col min="9735" max="9735" width="16.5703125" style="26" bestFit="1" customWidth="1"/>
    <col min="9736" max="9736" width="15.7109375" style="26" bestFit="1" customWidth="1"/>
    <col min="9737" max="9737" width="18.42578125" style="26" bestFit="1" customWidth="1"/>
    <col min="9738" max="9738" width="15.42578125" style="26" bestFit="1" customWidth="1"/>
    <col min="9739" max="9739" width="9.42578125" style="26" bestFit="1" customWidth="1"/>
    <col min="9740" max="9740" width="15.42578125" style="26" bestFit="1" customWidth="1"/>
    <col min="9741" max="9741" width="9.42578125" style="26" bestFit="1" customWidth="1"/>
    <col min="9742" max="9985" width="9.140625" style="26"/>
    <col min="9986" max="9986" width="18.42578125" style="26" customWidth="1"/>
    <col min="9987" max="9987" width="50.7109375" style="26" customWidth="1"/>
    <col min="9988" max="9988" width="20.140625" style="26" customWidth="1"/>
    <col min="9989" max="9990" width="17.7109375" style="26" bestFit="1" customWidth="1"/>
    <col min="9991" max="9991" width="16.5703125" style="26" bestFit="1" customWidth="1"/>
    <col min="9992" max="9992" width="15.7109375" style="26" bestFit="1" customWidth="1"/>
    <col min="9993" max="9993" width="18.42578125" style="26" bestFit="1" customWidth="1"/>
    <col min="9994" max="9994" width="15.42578125" style="26" bestFit="1" customWidth="1"/>
    <col min="9995" max="9995" width="9.42578125" style="26" bestFit="1" customWidth="1"/>
    <col min="9996" max="9996" width="15.42578125" style="26" bestFit="1" customWidth="1"/>
    <col min="9997" max="9997" width="9.42578125" style="26" bestFit="1" customWidth="1"/>
    <col min="9998" max="10241" width="9.140625" style="26"/>
    <col min="10242" max="10242" width="18.42578125" style="26" customWidth="1"/>
    <col min="10243" max="10243" width="50.7109375" style="26" customWidth="1"/>
    <col min="10244" max="10244" width="20.140625" style="26" customWidth="1"/>
    <col min="10245" max="10246" width="17.7109375" style="26" bestFit="1" customWidth="1"/>
    <col min="10247" max="10247" width="16.5703125" style="26" bestFit="1" customWidth="1"/>
    <col min="10248" max="10248" width="15.7109375" style="26" bestFit="1" customWidth="1"/>
    <col min="10249" max="10249" width="18.42578125" style="26" bestFit="1" customWidth="1"/>
    <col min="10250" max="10250" width="15.42578125" style="26" bestFit="1" customWidth="1"/>
    <col min="10251" max="10251" width="9.42578125" style="26" bestFit="1" customWidth="1"/>
    <col min="10252" max="10252" width="15.42578125" style="26" bestFit="1" customWidth="1"/>
    <col min="10253" max="10253" width="9.42578125" style="26" bestFit="1" customWidth="1"/>
    <col min="10254" max="10497" width="9.140625" style="26"/>
    <col min="10498" max="10498" width="18.42578125" style="26" customWidth="1"/>
    <col min="10499" max="10499" width="50.7109375" style="26" customWidth="1"/>
    <col min="10500" max="10500" width="20.140625" style="26" customWidth="1"/>
    <col min="10501" max="10502" width="17.7109375" style="26" bestFit="1" customWidth="1"/>
    <col min="10503" max="10503" width="16.5703125" style="26" bestFit="1" customWidth="1"/>
    <col min="10504" max="10504" width="15.7109375" style="26" bestFit="1" customWidth="1"/>
    <col min="10505" max="10505" width="18.42578125" style="26" bestFit="1" customWidth="1"/>
    <col min="10506" max="10506" width="15.42578125" style="26" bestFit="1" customWidth="1"/>
    <col min="10507" max="10507" width="9.42578125" style="26" bestFit="1" customWidth="1"/>
    <col min="10508" max="10508" width="15.42578125" style="26" bestFit="1" customWidth="1"/>
    <col min="10509" max="10509" width="9.42578125" style="26" bestFit="1" customWidth="1"/>
    <col min="10510" max="10753" width="9.140625" style="26"/>
    <col min="10754" max="10754" width="18.42578125" style="26" customWidth="1"/>
    <col min="10755" max="10755" width="50.7109375" style="26" customWidth="1"/>
    <col min="10756" max="10756" width="20.140625" style="26" customWidth="1"/>
    <col min="10757" max="10758" width="17.7109375" style="26" bestFit="1" customWidth="1"/>
    <col min="10759" max="10759" width="16.5703125" style="26" bestFit="1" customWidth="1"/>
    <col min="10760" max="10760" width="15.7109375" style="26" bestFit="1" customWidth="1"/>
    <col min="10761" max="10761" width="18.42578125" style="26" bestFit="1" customWidth="1"/>
    <col min="10762" max="10762" width="15.42578125" style="26" bestFit="1" customWidth="1"/>
    <col min="10763" max="10763" width="9.42578125" style="26" bestFit="1" customWidth="1"/>
    <col min="10764" max="10764" width="15.42578125" style="26" bestFit="1" customWidth="1"/>
    <col min="10765" max="10765" width="9.42578125" style="26" bestFit="1" customWidth="1"/>
    <col min="10766" max="11009" width="9.140625" style="26"/>
    <col min="11010" max="11010" width="18.42578125" style="26" customWidth="1"/>
    <col min="11011" max="11011" width="50.7109375" style="26" customWidth="1"/>
    <col min="11012" max="11012" width="20.140625" style="26" customWidth="1"/>
    <col min="11013" max="11014" width="17.7109375" style="26" bestFit="1" customWidth="1"/>
    <col min="11015" max="11015" width="16.5703125" style="26" bestFit="1" customWidth="1"/>
    <col min="11016" max="11016" width="15.7109375" style="26" bestFit="1" customWidth="1"/>
    <col min="11017" max="11017" width="18.42578125" style="26" bestFit="1" customWidth="1"/>
    <col min="11018" max="11018" width="15.42578125" style="26" bestFit="1" customWidth="1"/>
    <col min="11019" max="11019" width="9.42578125" style="26" bestFit="1" customWidth="1"/>
    <col min="11020" max="11020" width="15.42578125" style="26" bestFit="1" customWidth="1"/>
    <col min="11021" max="11021" width="9.42578125" style="26" bestFit="1" customWidth="1"/>
    <col min="11022" max="11265" width="9.140625" style="26"/>
    <col min="11266" max="11266" width="18.42578125" style="26" customWidth="1"/>
    <col min="11267" max="11267" width="50.7109375" style="26" customWidth="1"/>
    <col min="11268" max="11268" width="20.140625" style="26" customWidth="1"/>
    <col min="11269" max="11270" width="17.7109375" style="26" bestFit="1" customWidth="1"/>
    <col min="11271" max="11271" width="16.5703125" style="26" bestFit="1" customWidth="1"/>
    <col min="11272" max="11272" width="15.7109375" style="26" bestFit="1" customWidth="1"/>
    <col min="11273" max="11273" width="18.42578125" style="26" bestFit="1" customWidth="1"/>
    <col min="11274" max="11274" width="15.42578125" style="26" bestFit="1" customWidth="1"/>
    <col min="11275" max="11275" width="9.42578125" style="26" bestFit="1" customWidth="1"/>
    <col min="11276" max="11276" width="15.42578125" style="26" bestFit="1" customWidth="1"/>
    <col min="11277" max="11277" width="9.42578125" style="26" bestFit="1" customWidth="1"/>
    <col min="11278" max="11521" width="9.140625" style="26"/>
    <col min="11522" max="11522" width="18.42578125" style="26" customWidth="1"/>
    <col min="11523" max="11523" width="50.7109375" style="26" customWidth="1"/>
    <col min="11524" max="11524" width="20.140625" style="26" customWidth="1"/>
    <col min="11525" max="11526" width="17.7109375" style="26" bestFit="1" customWidth="1"/>
    <col min="11527" max="11527" width="16.5703125" style="26" bestFit="1" customWidth="1"/>
    <col min="11528" max="11528" width="15.7109375" style="26" bestFit="1" customWidth="1"/>
    <col min="11529" max="11529" width="18.42578125" style="26" bestFit="1" customWidth="1"/>
    <col min="11530" max="11530" width="15.42578125" style="26" bestFit="1" customWidth="1"/>
    <col min="11531" max="11531" width="9.42578125" style="26" bestFit="1" customWidth="1"/>
    <col min="11532" max="11532" width="15.42578125" style="26" bestFit="1" customWidth="1"/>
    <col min="11533" max="11533" width="9.42578125" style="26" bestFit="1" customWidth="1"/>
    <col min="11534" max="11777" width="9.140625" style="26"/>
    <col min="11778" max="11778" width="18.42578125" style="26" customWidth="1"/>
    <col min="11779" max="11779" width="50.7109375" style="26" customWidth="1"/>
    <col min="11780" max="11780" width="20.140625" style="26" customWidth="1"/>
    <col min="11781" max="11782" width="17.7109375" style="26" bestFit="1" customWidth="1"/>
    <col min="11783" max="11783" width="16.5703125" style="26" bestFit="1" customWidth="1"/>
    <col min="11784" max="11784" width="15.7109375" style="26" bestFit="1" customWidth="1"/>
    <col min="11785" max="11785" width="18.42578125" style="26" bestFit="1" customWidth="1"/>
    <col min="11786" max="11786" width="15.42578125" style="26" bestFit="1" customWidth="1"/>
    <col min="11787" max="11787" width="9.42578125" style="26" bestFit="1" customWidth="1"/>
    <col min="11788" max="11788" width="15.42578125" style="26" bestFit="1" customWidth="1"/>
    <col min="11789" max="11789" width="9.42578125" style="26" bestFit="1" customWidth="1"/>
    <col min="11790" max="12033" width="9.140625" style="26"/>
    <col min="12034" max="12034" width="18.42578125" style="26" customWidth="1"/>
    <col min="12035" max="12035" width="50.7109375" style="26" customWidth="1"/>
    <col min="12036" max="12036" width="20.140625" style="26" customWidth="1"/>
    <col min="12037" max="12038" width="17.7109375" style="26" bestFit="1" customWidth="1"/>
    <col min="12039" max="12039" width="16.5703125" style="26" bestFit="1" customWidth="1"/>
    <col min="12040" max="12040" width="15.7109375" style="26" bestFit="1" customWidth="1"/>
    <col min="12041" max="12041" width="18.42578125" style="26" bestFit="1" customWidth="1"/>
    <col min="12042" max="12042" width="15.42578125" style="26" bestFit="1" customWidth="1"/>
    <col min="12043" max="12043" width="9.42578125" style="26" bestFit="1" customWidth="1"/>
    <col min="12044" max="12044" width="15.42578125" style="26" bestFit="1" customWidth="1"/>
    <col min="12045" max="12045" width="9.42578125" style="26" bestFit="1" customWidth="1"/>
    <col min="12046" max="12289" width="9.140625" style="26"/>
    <col min="12290" max="12290" width="18.42578125" style="26" customWidth="1"/>
    <col min="12291" max="12291" width="50.7109375" style="26" customWidth="1"/>
    <col min="12292" max="12292" width="20.140625" style="26" customWidth="1"/>
    <col min="12293" max="12294" width="17.7109375" style="26" bestFit="1" customWidth="1"/>
    <col min="12295" max="12295" width="16.5703125" style="26" bestFit="1" customWidth="1"/>
    <col min="12296" max="12296" width="15.7109375" style="26" bestFit="1" customWidth="1"/>
    <col min="12297" max="12297" width="18.42578125" style="26" bestFit="1" customWidth="1"/>
    <col min="12298" max="12298" width="15.42578125" style="26" bestFit="1" customWidth="1"/>
    <col min="12299" max="12299" width="9.42578125" style="26" bestFit="1" customWidth="1"/>
    <col min="12300" max="12300" width="15.42578125" style="26" bestFit="1" customWidth="1"/>
    <col min="12301" max="12301" width="9.42578125" style="26" bestFit="1" customWidth="1"/>
    <col min="12302" max="12545" width="9.140625" style="26"/>
    <col min="12546" max="12546" width="18.42578125" style="26" customWidth="1"/>
    <col min="12547" max="12547" width="50.7109375" style="26" customWidth="1"/>
    <col min="12548" max="12548" width="20.140625" style="26" customWidth="1"/>
    <col min="12549" max="12550" width="17.7109375" style="26" bestFit="1" customWidth="1"/>
    <col min="12551" max="12551" width="16.5703125" style="26" bestFit="1" customWidth="1"/>
    <col min="12552" max="12552" width="15.7109375" style="26" bestFit="1" customWidth="1"/>
    <col min="12553" max="12553" width="18.42578125" style="26" bestFit="1" customWidth="1"/>
    <col min="12554" max="12554" width="15.42578125" style="26" bestFit="1" customWidth="1"/>
    <col min="12555" max="12555" width="9.42578125" style="26" bestFit="1" customWidth="1"/>
    <col min="12556" max="12556" width="15.42578125" style="26" bestFit="1" customWidth="1"/>
    <col min="12557" max="12557" width="9.42578125" style="26" bestFit="1" customWidth="1"/>
    <col min="12558" max="12801" width="9.140625" style="26"/>
    <col min="12802" max="12802" width="18.42578125" style="26" customWidth="1"/>
    <col min="12803" max="12803" width="50.7109375" style="26" customWidth="1"/>
    <col min="12804" max="12804" width="20.140625" style="26" customWidth="1"/>
    <col min="12805" max="12806" width="17.7109375" style="26" bestFit="1" customWidth="1"/>
    <col min="12807" max="12807" width="16.5703125" style="26" bestFit="1" customWidth="1"/>
    <col min="12808" max="12808" width="15.7109375" style="26" bestFit="1" customWidth="1"/>
    <col min="12809" max="12809" width="18.42578125" style="26" bestFit="1" customWidth="1"/>
    <col min="12810" max="12810" width="15.42578125" style="26" bestFit="1" customWidth="1"/>
    <col min="12811" max="12811" width="9.42578125" style="26" bestFit="1" customWidth="1"/>
    <col min="12812" max="12812" width="15.42578125" style="26" bestFit="1" customWidth="1"/>
    <col min="12813" max="12813" width="9.42578125" style="26" bestFit="1" customWidth="1"/>
    <col min="12814" max="13057" width="9.140625" style="26"/>
    <col min="13058" max="13058" width="18.42578125" style="26" customWidth="1"/>
    <col min="13059" max="13059" width="50.7109375" style="26" customWidth="1"/>
    <col min="13060" max="13060" width="20.140625" style="26" customWidth="1"/>
    <col min="13061" max="13062" width="17.7109375" style="26" bestFit="1" customWidth="1"/>
    <col min="13063" max="13063" width="16.5703125" style="26" bestFit="1" customWidth="1"/>
    <col min="13064" max="13064" width="15.7109375" style="26" bestFit="1" customWidth="1"/>
    <col min="13065" max="13065" width="18.42578125" style="26" bestFit="1" customWidth="1"/>
    <col min="13066" max="13066" width="15.42578125" style="26" bestFit="1" customWidth="1"/>
    <col min="13067" max="13067" width="9.42578125" style="26" bestFit="1" customWidth="1"/>
    <col min="13068" max="13068" width="15.42578125" style="26" bestFit="1" customWidth="1"/>
    <col min="13069" max="13069" width="9.42578125" style="26" bestFit="1" customWidth="1"/>
    <col min="13070" max="13313" width="9.140625" style="26"/>
    <col min="13314" max="13314" width="18.42578125" style="26" customWidth="1"/>
    <col min="13315" max="13315" width="50.7109375" style="26" customWidth="1"/>
    <col min="13316" max="13316" width="20.140625" style="26" customWidth="1"/>
    <col min="13317" max="13318" width="17.7109375" style="26" bestFit="1" customWidth="1"/>
    <col min="13319" max="13319" width="16.5703125" style="26" bestFit="1" customWidth="1"/>
    <col min="13320" max="13320" width="15.7109375" style="26" bestFit="1" customWidth="1"/>
    <col min="13321" max="13321" width="18.42578125" style="26" bestFit="1" customWidth="1"/>
    <col min="13322" max="13322" width="15.42578125" style="26" bestFit="1" customWidth="1"/>
    <col min="13323" max="13323" width="9.42578125" style="26" bestFit="1" customWidth="1"/>
    <col min="13324" max="13324" width="15.42578125" style="26" bestFit="1" customWidth="1"/>
    <col min="13325" max="13325" width="9.42578125" style="26" bestFit="1" customWidth="1"/>
    <col min="13326" max="13569" width="9.140625" style="26"/>
    <col min="13570" max="13570" width="18.42578125" style="26" customWidth="1"/>
    <col min="13571" max="13571" width="50.7109375" style="26" customWidth="1"/>
    <col min="13572" max="13572" width="20.140625" style="26" customWidth="1"/>
    <col min="13573" max="13574" width="17.7109375" style="26" bestFit="1" customWidth="1"/>
    <col min="13575" max="13575" width="16.5703125" style="26" bestFit="1" customWidth="1"/>
    <col min="13576" max="13576" width="15.7109375" style="26" bestFit="1" customWidth="1"/>
    <col min="13577" max="13577" width="18.42578125" style="26" bestFit="1" customWidth="1"/>
    <col min="13578" max="13578" width="15.42578125" style="26" bestFit="1" customWidth="1"/>
    <col min="13579" max="13579" width="9.42578125" style="26" bestFit="1" customWidth="1"/>
    <col min="13580" max="13580" width="15.42578125" style="26" bestFit="1" customWidth="1"/>
    <col min="13581" max="13581" width="9.42578125" style="26" bestFit="1" customWidth="1"/>
    <col min="13582" max="13825" width="9.140625" style="26"/>
    <col min="13826" max="13826" width="18.42578125" style="26" customWidth="1"/>
    <col min="13827" max="13827" width="50.7109375" style="26" customWidth="1"/>
    <col min="13828" max="13828" width="20.140625" style="26" customWidth="1"/>
    <col min="13829" max="13830" width="17.7109375" style="26" bestFit="1" customWidth="1"/>
    <col min="13831" max="13831" width="16.5703125" style="26" bestFit="1" customWidth="1"/>
    <col min="13832" max="13832" width="15.7109375" style="26" bestFit="1" customWidth="1"/>
    <col min="13833" max="13833" width="18.42578125" style="26" bestFit="1" customWidth="1"/>
    <col min="13834" max="13834" width="15.42578125" style="26" bestFit="1" customWidth="1"/>
    <col min="13835" max="13835" width="9.42578125" style="26" bestFit="1" customWidth="1"/>
    <col min="13836" max="13836" width="15.42578125" style="26" bestFit="1" customWidth="1"/>
    <col min="13837" max="13837" width="9.42578125" style="26" bestFit="1" customWidth="1"/>
    <col min="13838" max="14081" width="9.140625" style="26"/>
    <col min="14082" max="14082" width="18.42578125" style="26" customWidth="1"/>
    <col min="14083" max="14083" width="50.7109375" style="26" customWidth="1"/>
    <col min="14084" max="14084" width="20.140625" style="26" customWidth="1"/>
    <col min="14085" max="14086" width="17.7109375" style="26" bestFit="1" customWidth="1"/>
    <col min="14087" max="14087" width="16.5703125" style="26" bestFit="1" customWidth="1"/>
    <col min="14088" max="14088" width="15.7109375" style="26" bestFit="1" customWidth="1"/>
    <col min="14089" max="14089" width="18.42578125" style="26" bestFit="1" customWidth="1"/>
    <col min="14090" max="14090" width="15.42578125" style="26" bestFit="1" customWidth="1"/>
    <col min="14091" max="14091" width="9.42578125" style="26" bestFit="1" customWidth="1"/>
    <col min="14092" max="14092" width="15.42578125" style="26" bestFit="1" customWidth="1"/>
    <col min="14093" max="14093" width="9.42578125" style="26" bestFit="1" customWidth="1"/>
    <col min="14094" max="14337" width="9.140625" style="26"/>
    <col min="14338" max="14338" width="18.42578125" style="26" customWidth="1"/>
    <col min="14339" max="14339" width="50.7109375" style="26" customWidth="1"/>
    <col min="14340" max="14340" width="20.140625" style="26" customWidth="1"/>
    <col min="14341" max="14342" width="17.7109375" style="26" bestFit="1" customWidth="1"/>
    <col min="14343" max="14343" width="16.5703125" style="26" bestFit="1" customWidth="1"/>
    <col min="14344" max="14344" width="15.7109375" style="26" bestFit="1" customWidth="1"/>
    <col min="14345" max="14345" width="18.42578125" style="26" bestFit="1" customWidth="1"/>
    <col min="14346" max="14346" width="15.42578125" style="26" bestFit="1" customWidth="1"/>
    <col min="14347" max="14347" width="9.42578125" style="26" bestFit="1" customWidth="1"/>
    <col min="14348" max="14348" width="15.42578125" style="26" bestFit="1" customWidth="1"/>
    <col min="14349" max="14349" width="9.42578125" style="26" bestFit="1" customWidth="1"/>
    <col min="14350" max="14593" width="9.140625" style="26"/>
    <col min="14594" max="14594" width="18.42578125" style="26" customWidth="1"/>
    <col min="14595" max="14595" width="50.7109375" style="26" customWidth="1"/>
    <col min="14596" max="14596" width="20.140625" style="26" customWidth="1"/>
    <col min="14597" max="14598" width="17.7109375" style="26" bestFit="1" customWidth="1"/>
    <col min="14599" max="14599" width="16.5703125" style="26" bestFit="1" customWidth="1"/>
    <col min="14600" max="14600" width="15.7109375" style="26" bestFit="1" customWidth="1"/>
    <col min="14601" max="14601" width="18.42578125" style="26" bestFit="1" customWidth="1"/>
    <col min="14602" max="14602" width="15.42578125" style="26" bestFit="1" customWidth="1"/>
    <col min="14603" max="14603" width="9.42578125" style="26" bestFit="1" customWidth="1"/>
    <col min="14604" max="14604" width="15.42578125" style="26" bestFit="1" customWidth="1"/>
    <col min="14605" max="14605" width="9.42578125" style="26" bestFit="1" customWidth="1"/>
    <col min="14606" max="14849" width="9.140625" style="26"/>
    <col min="14850" max="14850" width="18.42578125" style="26" customWidth="1"/>
    <col min="14851" max="14851" width="50.7109375" style="26" customWidth="1"/>
    <col min="14852" max="14852" width="20.140625" style="26" customWidth="1"/>
    <col min="14853" max="14854" width="17.7109375" style="26" bestFit="1" customWidth="1"/>
    <col min="14855" max="14855" width="16.5703125" style="26" bestFit="1" customWidth="1"/>
    <col min="14856" max="14856" width="15.7109375" style="26" bestFit="1" customWidth="1"/>
    <col min="14857" max="14857" width="18.42578125" style="26" bestFit="1" customWidth="1"/>
    <col min="14858" max="14858" width="15.42578125" style="26" bestFit="1" customWidth="1"/>
    <col min="14859" max="14859" width="9.42578125" style="26" bestFit="1" customWidth="1"/>
    <col min="14860" max="14860" width="15.42578125" style="26" bestFit="1" customWidth="1"/>
    <col min="14861" max="14861" width="9.42578125" style="26" bestFit="1" customWidth="1"/>
    <col min="14862" max="15105" width="9.140625" style="26"/>
    <col min="15106" max="15106" width="18.42578125" style="26" customWidth="1"/>
    <col min="15107" max="15107" width="50.7109375" style="26" customWidth="1"/>
    <col min="15108" max="15108" width="20.140625" style="26" customWidth="1"/>
    <col min="15109" max="15110" width="17.7109375" style="26" bestFit="1" customWidth="1"/>
    <col min="15111" max="15111" width="16.5703125" style="26" bestFit="1" customWidth="1"/>
    <col min="15112" max="15112" width="15.7109375" style="26" bestFit="1" customWidth="1"/>
    <col min="15113" max="15113" width="18.42578125" style="26" bestFit="1" customWidth="1"/>
    <col min="15114" max="15114" width="15.42578125" style="26" bestFit="1" customWidth="1"/>
    <col min="15115" max="15115" width="9.42578125" style="26" bestFit="1" customWidth="1"/>
    <col min="15116" max="15116" width="15.42578125" style="26" bestFit="1" customWidth="1"/>
    <col min="15117" max="15117" width="9.42578125" style="26" bestFit="1" customWidth="1"/>
    <col min="15118" max="15361" width="9.140625" style="26"/>
    <col min="15362" max="15362" width="18.42578125" style="26" customWidth="1"/>
    <col min="15363" max="15363" width="50.7109375" style="26" customWidth="1"/>
    <col min="15364" max="15364" width="20.140625" style="26" customWidth="1"/>
    <col min="15365" max="15366" width="17.7109375" style="26" bestFit="1" customWidth="1"/>
    <col min="15367" max="15367" width="16.5703125" style="26" bestFit="1" customWidth="1"/>
    <col min="15368" max="15368" width="15.7109375" style="26" bestFit="1" customWidth="1"/>
    <col min="15369" max="15369" width="18.42578125" style="26" bestFit="1" customWidth="1"/>
    <col min="15370" max="15370" width="15.42578125" style="26" bestFit="1" customWidth="1"/>
    <col min="15371" max="15371" width="9.42578125" style="26" bestFit="1" customWidth="1"/>
    <col min="15372" max="15372" width="15.42578125" style="26" bestFit="1" customWidth="1"/>
    <col min="15373" max="15373" width="9.42578125" style="26" bestFit="1" customWidth="1"/>
    <col min="15374" max="15617" width="9.140625" style="26"/>
    <col min="15618" max="15618" width="18.42578125" style="26" customWidth="1"/>
    <col min="15619" max="15619" width="50.7109375" style="26" customWidth="1"/>
    <col min="15620" max="15620" width="20.140625" style="26" customWidth="1"/>
    <col min="15621" max="15622" width="17.7109375" style="26" bestFit="1" customWidth="1"/>
    <col min="15623" max="15623" width="16.5703125" style="26" bestFit="1" customWidth="1"/>
    <col min="15624" max="15624" width="15.7109375" style="26" bestFit="1" customWidth="1"/>
    <col min="15625" max="15625" width="18.42578125" style="26" bestFit="1" customWidth="1"/>
    <col min="15626" max="15626" width="15.42578125" style="26" bestFit="1" customWidth="1"/>
    <col min="15627" max="15627" width="9.42578125" style="26" bestFit="1" customWidth="1"/>
    <col min="15628" max="15628" width="15.42578125" style="26" bestFit="1" customWidth="1"/>
    <col min="15629" max="15629" width="9.42578125" style="26" bestFit="1" customWidth="1"/>
    <col min="15630" max="15873" width="9.140625" style="26"/>
    <col min="15874" max="15874" width="18.42578125" style="26" customWidth="1"/>
    <col min="15875" max="15875" width="50.7109375" style="26" customWidth="1"/>
    <col min="15876" max="15876" width="20.140625" style="26" customWidth="1"/>
    <col min="15877" max="15878" width="17.7109375" style="26" bestFit="1" customWidth="1"/>
    <col min="15879" max="15879" width="16.5703125" style="26" bestFit="1" customWidth="1"/>
    <col min="15880" max="15880" width="15.7109375" style="26" bestFit="1" customWidth="1"/>
    <col min="15881" max="15881" width="18.42578125" style="26" bestFit="1" customWidth="1"/>
    <col min="15882" max="15882" width="15.42578125" style="26" bestFit="1" customWidth="1"/>
    <col min="15883" max="15883" width="9.42578125" style="26" bestFit="1" customWidth="1"/>
    <col min="15884" max="15884" width="15.42578125" style="26" bestFit="1" customWidth="1"/>
    <col min="15885" max="15885" width="9.42578125" style="26" bestFit="1" customWidth="1"/>
    <col min="15886" max="16129" width="9.140625" style="26"/>
    <col min="16130" max="16130" width="18.42578125" style="26" customWidth="1"/>
    <col min="16131" max="16131" width="50.7109375" style="26" customWidth="1"/>
    <col min="16132" max="16132" width="20.140625" style="26" customWidth="1"/>
    <col min="16133" max="16134" width="17.7109375" style="26" bestFit="1" customWidth="1"/>
    <col min="16135" max="16135" width="16.5703125" style="26" bestFit="1" customWidth="1"/>
    <col min="16136" max="16136" width="15.7109375" style="26" bestFit="1" customWidth="1"/>
    <col min="16137" max="16137" width="18.42578125" style="26" bestFit="1" customWidth="1"/>
    <col min="16138" max="16138" width="15.42578125" style="26" bestFit="1" customWidth="1"/>
    <col min="16139" max="16139" width="9.42578125" style="26" bestFit="1" customWidth="1"/>
    <col min="16140" max="16140" width="15.42578125" style="26" bestFit="1" customWidth="1"/>
    <col min="16141" max="16141" width="9.42578125" style="26" bestFit="1" customWidth="1"/>
    <col min="16142" max="16384" width="9.140625" style="26"/>
  </cols>
  <sheetData>
    <row r="1" spans="2:13" ht="18" x14ac:dyDescent="0.2">
      <c r="B1" s="12"/>
      <c r="C1" s="12"/>
      <c r="D1" s="12"/>
      <c r="E1" s="12"/>
      <c r="F1" s="12"/>
      <c r="G1" s="12"/>
      <c r="H1" s="12"/>
      <c r="I1" s="12"/>
      <c r="J1" s="15"/>
      <c r="K1" s="15"/>
      <c r="L1" s="15"/>
    </row>
    <row r="2" spans="2:13" s="91" customFormat="1" ht="15.75" customHeight="1" x14ac:dyDescent="0.2">
      <c r="B2" s="133" t="s">
        <v>167</v>
      </c>
      <c r="C2" s="133"/>
      <c r="D2" s="133"/>
      <c r="E2" s="133"/>
      <c r="F2" s="133"/>
      <c r="G2" s="133"/>
      <c r="H2" s="133"/>
      <c r="I2" s="133"/>
      <c r="J2" s="14"/>
      <c r="K2" s="14"/>
      <c r="L2" s="14"/>
    </row>
    <row r="3" spans="2:13" ht="18" x14ac:dyDescent="0.2">
      <c r="B3" s="12"/>
      <c r="C3" s="12"/>
      <c r="D3" s="12"/>
      <c r="E3" s="12"/>
      <c r="F3" s="12"/>
      <c r="G3" s="12"/>
      <c r="H3" s="12"/>
      <c r="I3" s="12"/>
      <c r="J3" s="15"/>
      <c r="K3" s="15"/>
      <c r="L3" s="15"/>
    </row>
    <row r="4" spans="2:13" s="28" customFormat="1" ht="40.15" customHeight="1" x14ac:dyDescent="0.25">
      <c r="B4" s="134" t="s">
        <v>4</v>
      </c>
      <c r="C4" s="134"/>
      <c r="D4" s="27" t="s">
        <v>32</v>
      </c>
      <c r="E4" s="27" t="s">
        <v>191</v>
      </c>
      <c r="F4" s="27" t="s">
        <v>33</v>
      </c>
      <c r="G4" s="27" t="s">
        <v>34</v>
      </c>
      <c r="H4" s="27" t="s">
        <v>25</v>
      </c>
      <c r="I4" s="27" t="s">
        <v>26</v>
      </c>
    </row>
    <row r="5" spans="2:13" s="32" customFormat="1" ht="11.25" x14ac:dyDescent="0.2">
      <c r="B5" s="132">
        <v>1</v>
      </c>
      <c r="C5" s="132"/>
      <c r="D5" s="30">
        <v>2</v>
      </c>
      <c r="E5" s="30">
        <v>3</v>
      </c>
      <c r="F5" s="30">
        <v>4.3333333333333304</v>
      </c>
      <c r="G5" s="30">
        <v>5.0833333333333304</v>
      </c>
      <c r="H5" s="30">
        <v>6</v>
      </c>
      <c r="I5" s="30">
        <v>7</v>
      </c>
      <c r="J5" s="69"/>
      <c r="K5" s="69"/>
      <c r="L5" s="69"/>
      <c r="M5" s="69"/>
    </row>
  </sheetData>
  <mergeCells count="3">
    <mergeCell ref="B5:C5"/>
    <mergeCell ref="B2:I2"/>
    <mergeCell ref="B4:C4"/>
  </mergeCells>
  <pageMargins left="0.7" right="0.7" top="0.75" bottom="0.75" header="0.3" footer="0.3"/>
  <pageSetup paperSize="9" scale="71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M5"/>
  <sheetViews>
    <sheetView workbookViewId="0">
      <selection activeCell="D21" sqref="D21"/>
    </sheetView>
  </sheetViews>
  <sheetFormatPr defaultRowHeight="15" customHeight="1" x14ac:dyDescent="0.2"/>
  <cols>
    <col min="1" max="1" width="10.85546875" style="26" customWidth="1"/>
    <col min="2" max="2" width="3.7109375" style="26" customWidth="1"/>
    <col min="3" max="3" width="29.85546875" style="44" customWidth="1"/>
    <col min="4" max="4" width="24" style="46" customWidth="1"/>
    <col min="5" max="6" width="17.7109375" style="45" bestFit="1" customWidth="1"/>
    <col min="7" max="7" width="25.140625" style="46" customWidth="1"/>
    <col min="8" max="9" width="9.7109375" style="46" customWidth="1"/>
    <col min="10" max="10" width="11.7109375" style="26" customWidth="1"/>
    <col min="11" max="11" width="9.42578125" style="26" bestFit="1" customWidth="1"/>
    <col min="12" max="12" width="15.42578125" style="26" bestFit="1" customWidth="1"/>
    <col min="13" max="13" width="9.42578125" style="26" bestFit="1" customWidth="1"/>
    <col min="14" max="257" width="9.140625" style="26"/>
    <col min="258" max="258" width="15.85546875" style="26" customWidth="1"/>
    <col min="259" max="259" width="50.7109375" style="26" customWidth="1"/>
    <col min="260" max="260" width="20.140625" style="26" customWidth="1"/>
    <col min="261" max="262" width="17.7109375" style="26" bestFit="1" customWidth="1"/>
    <col min="263" max="263" width="16.5703125" style="26" bestFit="1" customWidth="1"/>
    <col min="264" max="264" width="15.7109375" style="26" bestFit="1" customWidth="1"/>
    <col min="265" max="265" width="18.42578125" style="26" bestFit="1" customWidth="1"/>
    <col min="266" max="266" width="15.42578125" style="26" bestFit="1" customWidth="1"/>
    <col min="267" max="267" width="9.42578125" style="26" bestFit="1" customWidth="1"/>
    <col min="268" max="268" width="15.42578125" style="26" bestFit="1" customWidth="1"/>
    <col min="269" max="269" width="9.42578125" style="26" bestFit="1" customWidth="1"/>
    <col min="270" max="513" width="9.140625" style="26"/>
    <col min="514" max="514" width="15.85546875" style="26" customWidth="1"/>
    <col min="515" max="515" width="50.7109375" style="26" customWidth="1"/>
    <col min="516" max="516" width="20.140625" style="26" customWidth="1"/>
    <col min="517" max="518" width="17.7109375" style="26" bestFit="1" customWidth="1"/>
    <col min="519" max="519" width="16.5703125" style="26" bestFit="1" customWidth="1"/>
    <col min="520" max="520" width="15.7109375" style="26" bestFit="1" customWidth="1"/>
    <col min="521" max="521" width="18.42578125" style="26" bestFit="1" customWidth="1"/>
    <col min="522" max="522" width="15.42578125" style="26" bestFit="1" customWidth="1"/>
    <col min="523" max="523" width="9.42578125" style="26" bestFit="1" customWidth="1"/>
    <col min="524" max="524" width="15.42578125" style="26" bestFit="1" customWidth="1"/>
    <col min="525" max="525" width="9.42578125" style="26" bestFit="1" customWidth="1"/>
    <col min="526" max="769" width="9.140625" style="26"/>
    <col min="770" max="770" width="15.85546875" style="26" customWidth="1"/>
    <col min="771" max="771" width="50.7109375" style="26" customWidth="1"/>
    <col min="772" max="772" width="20.140625" style="26" customWidth="1"/>
    <col min="773" max="774" width="17.7109375" style="26" bestFit="1" customWidth="1"/>
    <col min="775" max="775" width="16.5703125" style="26" bestFit="1" customWidth="1"/>
    <col min="776" max="776" width="15.7109375" style="26" bestFit="1" customWidth="1"/>
    <col min="777" max="777" width="18.42578125" style="26" bestFit="1" customWidth="1"/>
    <col min="778" max="778" width="15.42578125" style="26" bestFit="1" customWidth="1"/>
    <col min="779" max="779" width="9.42578125" style="26" bestFit="1" customWidth="1"/>
    <col min="780" max="780" width="15.42578125" style="26" bestFit="1" customWidth="1"/>
    <col min="781" max="781" width="9.42578125" style="26" bestFit="1" customWidth="1"/>
    <col min="782" max="1025" width="9.140625" style="26"/>
    <col min="1026" max="1026" width="15.85546875" style="26" customWidth="1"/>
    <col min="1027" max="1027" width="50.7109375" style="26" customWidth="1"/>
    <col min="1028" max="1028" width="20.140625" style="26" customWidth="1"/>
    <col min="1029" max="1030" width="17.7109375" style="26" bestFit="1" customWidth="1"/>
    <col min="1031" max="1031" width="16.5703125" style="26" bestFit="1" customWidth="1"/>
    <col min="1032" max="1032" width="15.7109375" style="26" bestFit="1" customWidth="1"/>
    <col min="1033" max="1033" width="18.42578125" style="26" bestFit="1" customWidth="1"/>
    <col min="1034" max="1034" width="15.42578125" style="26" bestFit="1" customWidth="1"/>
    <col min="1035" max="1035" width="9.42578125" style="26" bestFit="1" customWidth="1"/>
    <col min="1036" max="1036" width="15.42578125" style="26" bestFit="1" customWidth="1"/>
    <col min="1037" max="1037" width="9.42578125" style="26" bestFit="1" customWidth="1"/>
    <col min="1038" max="1281" width="9.140625" style="26"/>
    <col min="1282" max="1282" width="15.85546875" style="26" customWidth="1"/>
    <col min="1283" max="1283" width="50.7109375" style="26" customWidth="1"/>
    <col min="1284" max="1284" width="20.140625" style="26" customWidth="1"/>
    <col min="1285" max="1286" width="17.7109375" style="26" bestFit="1" customWidth="1"/>
    <col min="1287" max="1287" width="16.5703125" style="26" bestFit="1" customWidth="1"/>
    <col min="1288" max="1288" width="15.7109375" style="26" bestFit="1" customWidth="1"/>
    <col min="1289" max="1289" width="18.42578125" style="26" bestFit="1" customWidth="1"/>
    <col min="1290" max="1290" width="15.42578125" style="26" bestFit="1" customWidth="1"/>
    <col min="1291" max="1291" width="9.42578125" style="26" bestFit="1" customWidth="1"/>
    <col min="1292" max="1292" width="15.42578125" style="26" bestFit="1" customWidth="1"/>
    <col min="1293" max="1293" width="9.42578125" style="26" bestFit="1" customWidth="1"/>
    <col min="1294" max="1537" width="9.140625" style="26"/>
    <col min="1538" max="1538" width="15.85546875" style="26" customWidth="1"/>
    <col min="1539" max="1539" width="50.7109375" style="26" customWidth="1"/>
    <col min="1540" max="1540" width="20.140625" style="26" customWidth="1"/>
    <col min="1541" max="1542" width="17.7109375" style="26" bestFit="1" customWidth="1"/>
    <col min="1543" max="1543" width="16.5703125" style="26" bestFit="1" customWidth="1"/>
    <col min="1544" max="1544" width="15.7109375" style="26" bestFit="1" customWidth="1"/>
    <col min="1545" max="1545" width="18.42578125" style="26" bestFit="1" customWidth="1"/>
    <col min="1546" max="1546" width="15.42578125" style="26" bestFit="1" customWidth="1"/>
    <col min="1547" max="1547" width="9.42578125" style="26" bestFit="1" customWidth="1"/>
    <col min="1548" max="1548" width="15.42578125" style="26" bestFit="1" customWidth="1"/>
    <col min="1549" max="1549" width="9.42578125" style="26" bestFit="1" customWidth="1"/>
    <col min="1550" max="1793" width="9.140625" style="26"/>
    <col min="1794" max="1794" width="15.85546875" style="26" customWidth="1"/>
    <col min="1795" max="1795" width="50.7109375" style="26" customWidth="1"/>
    <col min="1796" max="1796" width="20.140625" style="26" customWidth="1"/>
    <col min="1797" max="1798" width="17.7109375" style="26" bestFit="1" customWidth="1"/>
    <col min="1799" max="1799" width="16.5703125" style="26" bestFit="1" customWidth="1"/>
    <col min="1800" max="1800" width="15.7109375" style="26" bestFit="1" customWidth="1"/>
    <col min="1801" max="1801" width="18.42578125" style="26" bestFit="1" customWidth="1"/>
    <col min="1802" max="1802" width="15.42578125" style="26" bestFit="1" customWidth="1"/>
    <col min="1803" max="1803" width="9.42578125" style="26" bestFit="1" customWidth="1"/>
    <col min="1804" max="1804" width="15.42578125" style="26" bestFit="1" customWidth="1"/>
    <col min="1805" max="1805" width="9.42578125" style="26" bestFit="1" customWidth="1"/>
    <col min="1806" max="2049" width="9.140625" style="26"/>
    <col min="2050" max="2050" width="15.85546875" style="26" customWidth="1"/>
    <col min="2051" max="2051" width="50.7109375" style="26" customWidth="1"/>
    <col min="2052" max="2052" width="20.140625" style="26" customWidth="1"/>
    <col min="2053" max="2054" width="17.7109375" style="26" bestFit="1" customWidth="1"/>
    <col min="2055" max="2055" width="16.5703125" style="26" bestFit="1" customWidth="1"/>
    <col min="2056" max="2056" width="15.7109375" style="26" bestFit="1" customWidth="1"/>
    <col min="2057" max="2057" width="18.42578125" style="26" bestFit="1" customWidth="1"/>
    <col min="2058" max="2058" width="15.42578125" style="26" bestFit="1" customWidth="1"/>
    <col min="2059" max="2059" width="9.42578125" style="26" bestFit="1" customWidth="1"/>
    <col min="2060" max="2060" width="15.42578125" style="26" bestFit="1" customWidth="1"/>
    <col min="2061" max="2061" width="9.42578125" style="26" bestFit="1" customWidth="1"/>
    <col min="2062" max="2305" width="9.140625" style="26"/>
    <col min="2306" max="2306" width="15.85546875" style="26" customWidth="1"/>
    <col min="2307" max="2307" width="50.7109375" style="26" customWidth="1"/>
    <col min="2308" max="2308" width="20.140625" style="26" customWidth="1"/>
    <col min="2309" max="2310" width="17.7109375" style="26" bestFit="1" customWidth="1"/>
    <col min="2311" max="2311" width="16.5703125" style="26" bestFit="1" customWidth="1"/>
    <col min="2312" max="2312" width="15.7109375" style="26" bestFit="1" customWidth="1"/>
    <col min="2313" max="2313" width="18.42578125" style="26" bestFit="1" customWidth="1"/>
    <col min="2314" max="2314" width="15.42578125" style="26" bestFit="1" customWidth="1"/>
    <col min="2315" max="2315" width="9.42578125" style="26" bestFit="1" customWidth="1"/>
    <col min="2316" max="2316" width="15.42578125" style="26" bestFit="1" customWidth="1"/>
    <col min="2317" max="2317" width="9.42578125" style="26" bestFit="1" customWidth="1"/>
    <col min="2318" max="2561" width="9.140625" style="26"/>
    <col min="2562" max="2562" width="15.85546875" style="26" customWidth="1"/>
    <col min="2563" max="2563" width="50.7109375" style="26" customWidth="1"/>
    <col min="2564" max="2564" width="20.140625" style="26" customWidth="1"/>
    <col min="2565" max="2566" width="17.7109375" style="26" bestFit="1" customWidth="1"/>
    <col min="2567" max="2567" width="16.5703125" style="26" bestFit="1" customWidth="1"/>
    <col min="2568" max="2568" width="15.7109375" style="26" bestFit="1" customWidth="1"/>
    <col min="2569" max="2569" width="18.42578125" style="26" bestFit="1" customWidth="1"/>
    <col min="2570" max="2570" width="15.42578125" style="26" bestFit="1" customWidth="1"/>
    <col min="2571" max="2571" width="9.42578125" style="26" bestFit="1" customWidth="1"/>
    <col min="2572" max="2572" width="15.42578125" style="26" bestFit="1" customWidth="1"/>
    <col min="2573" max="2573" width="9.42578125" style="26" bestFit="1" customWidth="1"/>
    <col min="2574" max="2817" width="9.140625" style="26"/>
    <col min="2818" max="2818" width="15.85546875" style="26" customWidth="1"/>
    <col min="2819" max="2819" width="50.7109375" style="26" customWidth="1"/>
    <col min="2820" max="2820" width="20.140625" style="26" customWidth="1"/>
    <col min="2821" max="2822" width="17.7109375" style="26" bestFit="1" customWidth="1"/>
    <col min="2823" max="2823" width="16.5703125" style="26" bestFit="1" customWidth="1"/>
    <col min="2824" max="2824" width="15.7109375" style="26" bestFit="1" customWidth="1"/>
    <col min="2825" max="2825" width="18.42578125" style="26" bestFit="1" customWidth="1"/>
    <col min="2826" max="2826" width="15.42578125" style="26" bestFit="1" customWidth="1"/>
    <col min="2827" max="2827" width="9.42578125" style="26" bestFit="1" customWidth="1"/>
    <col min="2828" max="2828" width="15.42578125" style="26" bestFit="1" customWidth="1"/>
    <col min="2829" max="2829" width="9.42578125" style="26" bestFit="1" customWidth="1"/>
    <col min="2830" max="3073" width="9.140625" style="26"/>
    <col min="3074" max="3074" width="15.85546875" style="26" customWidth="1"/>
    <col min="3075" max="3075" width="50.7109375" style="26" customWidth="1"/>
    <col min="3076" max="3076" width="20.140625" style="26" customWidth="1"/>
    <col min="3077" max="3078" width="17.7109375" style="26" bestFit="1" customWidth="1"/>
    <col min="3079" max="3079" width="16.5703125" style="26" bestFit="1" customWidth="1"/>
    <col min="3080" max="3080" width="15.7109375" style="26" bestFit="1" customWidth="1"/>
    <col min="3081" max="3081" width="18.42578125" style="26" bestFit="1" customWidth="1"/>
    <col min="3082" max="3082" width="15.42578125" style="26" bestFit="1" customWidth="1"/>
    <col min="3083" max="3083" width="9.42578125" style="26" bestFit="1" customWidth="1"/>
    <col min="3084" max="3084" width="15.42578125" style="26" bestFit="1" customWidth="1"/>
    <col min="3085" max="3085" width="9.42578125" style="26" bestFit="1" customWidth="1"/>
    <col min="3086" max="3329" width="9.140625" style="26"/>
    <col min="3330" max="3330" width="15.85546875" style="26" customWidth="1"/>
    <col min="3331" max="3331" width="50.7109375" style="26" customWidth="1"/>
    <col min="3332" max="3332" width="20.140625" style="26" customWidth="1"/>
    <col min="3333" max="3334" width="17.7109375" style="26" bestFit="1" customWidth="1"/>
    <col min="3335" max="3335" width="16.5703125" style="26" bestFit="1" customWidth="1"/>
    <col min="3336" max="3336" width="15.7109375" style="26" bestFit="1" customWidth="1"/>
    <col min="3337" max="3337" width="18.42578125" style="26" bestFit="1" customWidth="1"/>
    <col min="3338" max="3338" width="15.42578125" style="26" bestFit="1" customWidth="1"/>
    <col min="3339" max="3339" width="9.42578125" style="26" bestFit="1" customWidth="1"/>
    <col min="3340" max="3340" width="15.42578125" style="26" bestFit="1" customWidth="1"/>
    <col min="3341" max="3341" width="9.42578125" style="26" bestFit="1" customWidth="1"/>
    <col min="3342" max="3585" width="9.140625" style="26"/>
    <col min="3586" max="3586" width="15.85546875" style="26" customWidth="1"/>
    <col min="3587" max="3587" width="50.7109375" style="26" customWidth="1"/>
    <col min="3588" max="3588" width="20.140625" style="26" customWidth="1"/>
    <col min="3589" max="3590" width="17.7109375" style="26" bestFit="1" customWidth="1"/>
    <col min="3591" max="3591" width="16.5703125" style="26" bestFit="1" customWidth="1"/>
    <col min="3592" max="3592" width="15.7109375" style="26" bestFit="1" customWidth="1"/>
    <col min="3593" max="3593" width="18.42578125" style="26" bestFit="1" customWidth="1"/>
    <col min="3594" max="3594" width="15.42578125" style="26" bestFit="1" customWidth="1"/>
    <col min="3595" max="3595" width="9.42578125" style="26" bestFit="1" customWidth="1"/>
    <col min="3596" max="3596" width="15.42578125" style="26" bestFit="1" customWidth="1"/>
    <col min="3597" max="3597" width="9.42578125" style="26" bestFit="1" customWidth="1"/>
    <col min="3598" max="3841" width="9.140625" style="26"/>
    <col min="3842" max="3842" width="15.85546875" style="26" customWidth="1"/>
    <col min="3843" max="3843" width="50.7109375" style="26" customWidth="1"/>
    <col min="3844" max="3844" width="20.140625" style="26" customWidth="1"/>
    <col min="3845" max="3846" width="17.7109375" style="26" bestFit="1" customWidth="1"/>
    <col min="3847" max="3847" width="16.5703125" style="26" bestFit="1" customWidth="1"/>
    <col min="3848" max="3848" width="15.7109375" style="26" bestFit="1" customWidth="1"/>
    <col min="3849" max="3849" width="18.42578125" style="26" bestFit="1" customWidth="1"/>
    <col min="3850" max="3850" width="15.42578125" style="26" bestFit="1" customWidth="1"/>
    <col min="3851" max="3851" width="9.42578125" style="26" bestFit="1" customWidth="1"/>
    <col min="3852" max="3852" width="15.42578125" style="26" bestFit="1" customWidth="1"/>
    <col min="3853" max="3853" width="9.42578125" style="26" bestFit="1" customWidth="1"/>
    <col min="3854" max="4097" width="9.140625" style="26"/>
    <col min="4098" max="4098" width="15.85546875" style="26" customWidth="1"/>
    <col min="4099" max="4099" width="50.7109375" style="26" customWidth="1"/>
    <col min="4100" max="4100" width="20.140625" style="26" customWidth="1"/>
    <col min="4101" max="4102" width="17.7109375" style="26" bestFit="1" customWidth="1"/>
    <col min="4103" max="4103" width="16.5703125" style="26" bestFit="1" customWidth="1"/>
    <col min="4104" max="4104" width="15.7109375" style="26" bestFit="1" customWidth="1"/>
    <col min="4105" max="4105" width="18.42578125" style="26" bestFit="1" customWidth="1"/>
    <col min="4106" max="4106" width="15.42578125" style="26" bestFit="1" customWidth="1"/>
    <col min="4107" max="4107" width="9.42578125" style="26" bestFit="1" customWidth="1"/>
    <col min="4108" max="4108" width="15.42578125" style="26" bestFit="1" customWidth="1"/>
    <col min="4109" max="4109" width="9.42578125" style="26" bestFit="1" customWidth="1"/>
    <col min="4110" max="4353" width="9.140625" style="26"/>
    <col min="4354" max="4354" width="15.85546875" style="26" customWidth="1"/>
    <col min="4355" max="4355" width="50.7109375" style="26" customWidth="1"/>
    <col min="4356" max="4356" width="20.140625" style="26" customWidth="1"/>
    <col min="4357" max="4358" width="17.7109375" style="26" bestFit="1" customWidth="1"/>
    <col min="4359" max="4359" width="16.5703125" style="26" bestFit="1" customWidth="1"/>
    <col min="4360" max="4360" width="15.7109375" style="26" bestFit="1" customWidth="1"/>
    <col min="4361" max="4361" width="18.42578125" style="26" bestFit="1" customWidth="1"/>
    <col min="4362" max="4362" width="15.42578125" style="26" bestFit="1" customWidth="1"/>
    <col min="4363" max="4363" width="9.42578125" style="26" bestFit="1" customWidth="1"/>
    <col min="4364" max="4364" width="15.42578125" style="26" bestFit="1" customWidth="1"/>
    <col min="4365" max="4365" width="9.42578125" style="26" bestFit="1" customWidth="1"/>
    <col min="4366" max="4609" width="9.140625" style="26"/>
    <col min="4610" max="4610" width="15.85546875" style="26" customWidth="1"/>
    <col min="4611" max="4611" width="50.7109375" style="26" customWidth="1"/>
    <col min="4612" max="4612" width="20.140625" style="26" customWidth="1"/>
    <col min="4613" max="4614" width="17.7109375" style="26" bestFit="1" customWidth="1"/>
    <col min="4615" max="4615" width="16.5703125" style="26" bestFit="1" customWidth="1"/>
    <col min="4616" max="4616" width="15.7109375" style="26" bestFit="1" customWidth="1"/>
    <col min="4617" max="4617" width="18.42578125" style="26" bestFit="1" customWidth="1"/>
    <col min="4618" max="4618" width="15.42578125" style="26" bestFit="1" customWidth="1"/>
    <col min="4619" max="4619" width="9.42578125" style="26" bestFit="1" customWidth="1"/>
    <col min="4620" max="4620" width="15.42578125" style="26" bestFit="1" customWidth="1"/>
    <col min="4621" max="4621" width="9.42578125" style="26" bestFit="1" customWidth="1"/>
    <col min="4622" max="4865" width="9.140625" style="26"/>
    <col min="4866" max="4866" width="15.85546875" style="26" customWidth="1"/>
    <col min="4867" max="4867" width="50.7109375" style="26" customWidth="1"/>
    <col min="4868" max="4868" width="20.140625" style="26" customWidth="1"/>
    <col min="4869" max="4870" width="17.7109375" style="26" bestFit="1" customWidth="1"/>
    <col min="4871" max="4871" width="16.5703125" style="26" bestFit="1" customWidth="1"/>
    <col min="4872" max="4872" width="15.7109375" style="26" bestFit="1" customWidth="1"/>
    <col min="4873" max="4873" width="18.42578125" style="26" bestFit="1" customWidth="1"/>
    <col min="4874" max="4874" width="15.42578125" style="26" bestFit="1" customWidth="1"/>
    <col min="4875" max="4875" width="9.42578125" style="26" bestFit="1" customWidth="1"/>
    <col min="4876" max="4876" width="15.42578125" style="26" bestFit="1" customWidth="1"/>
    <col min="4877" max="4877" width="9.42578125" style="26" bestFit="1" customWidth="1"/>
    <col min="4878" max="5121" width="9.140625" style="26"/>
    <col min="5122" max="5122" width="15.85546875" style="26" customWidth="1"/>
    <col min="5123" max="5123" width="50.7109375" style="26" customWidth="1"/>
    <col min="5124" max="5124" width="20.140625" style="26" customWidth="1"/>
    <col min="5125" max="5126" width="17.7109375" style="26" bestFit="1" customWidth="1"/>
    <col min="5127" max="5127" width="16.5703125" style="26" bestFit="1" customWidth="1"/>
    <col min="5128" max="5128" width="15.7109375" style="26" bestFit="1" customWidth="1"/>
    <col min="5129" max="5129" width="18.42578125" style="26" bestFit="1" customWidth="1"/>
    <col min="5130" max="5130" width="15.42578125" style="26" bestFit="1" customWidth="1"/>
    <col min="5131" max="5131" width="9.42578125" style="26" bestFit="1" customWidth="1"/>
    <col min="5132" max="5132" width="15.42578125" style="26" bestFit="1" customWidth="1"/>
    <col min="5133" max="5133" width="9.42578125" style="26" bestFit="1" customWidth="1"/>
    <col min="5134" max="5377" width="9.140625" style="26"/>
    <col min="5378" max="5378" width="15.85546875" style="26" customWidth="1"/>
    <col min="5379" max="5379" width="50.7109375" style="26" customWidth="1"/>
    <col min="5380" max="5380" width="20.140625" style="26" customWidth="1"/>
    <col min="5381" max="5382" width="17.7109375" style="26" bestFit="1" customWidth="1"/>
    <col min="5383" max="5383" width="16.5703125" style="26" bestFit="1" customWidth="1"/>
    <col min="5384" max="5384" width="15.7109375" style="26" bestFit="1" customWidth="1"/>
    <col min="5385" max="5385" width="18.42578125" style="26" bestFit="1" customWidth="1"/>
    <col min="5386" max="5386" width="15.42578125" style="26" bestFit="1" customWidth="1"/>
    <col min="5387" max="5387" width="9.42578125" style="26" bestFit="1" customWidth="1"/>
    <col min="5388" max="5388" width="15.42578125" style="26" bestFit="1" customWidth="1"/>
    <col min="5389" max="5389" width="9.42578125" style="26" bestFit="1" customWidth="1"/>
    <col min="5390" max="5633" width="9.140625" style="26"/>
    <col min="5634" max="5634" width="15.85546875" style="26" customWidth="1"/>
    <col min="5635" max="5635" width="50.7109375" style="26" customWidth="1"/>
    <col min="5636" max="5636" width="20.140625" style="26" customWidth="1"/>
    <col min="5637" max="5638" width="17.7109375" style="26" bestFit="1" customWidth="1"/>
    <col min="5639" max="5639" width="16.5703125" style="26" bestFit="1" customWidth="1"/>
    <col min="5640" max="5640" width="15.7109375" style="26" bestFit="1" customWidth="1"/>
    <col min="5641" max="5641" width="18.42578125" style="26" bestFit="1" customWidth="1"/>
    <col min="5642" max="5642" width="15.42578125" style="26" bestFit="1" customWidth="1"/>
    <col min="5643" max="5643" width="9.42578125" style="26" bestFit="1" customWidth="1"/>
    <col min="5644" max="5644" width="15.42578125" style="26" bestFit="1" customWidth="1"/>
    <col min="5645" max="5645" width="9.42578125" style="26" bestFit="1" customWidth="1"/>
    <col min="5646" max="5889" width="9.140625" style="26"/>
    <col min="5890" max="5890" width="15.85546875" style="26" customWidth="1"/>
    <col min="5891" max="5891" width="50.7109375" style="26" customWidth="1"/>
    <col min="5892" max="5892" width="20.140625" style="26" customWidth="1"/>
    <col min="5893" max="5894" width="17.7109375" style="26" bestFit="1" customWidth="1"/>
    <col min="5895" max="5895" width="16.5703125" style="26" bestFit="1" customWidth="1"/>
    <col min="5896" max="5896" width="15.7109375" style="26" bestFit="1" customWidth="1"/>
    <col min="5897" max="5897" width="18.42578125" style="26" bestFit="1" customWidth="1"/>
    <col min="5898" max="5898" width="15.42578125" style="26" bestFit="1" customWidth="1"/>
    <col min="5899" max="5899" width="9.42578125" style="26" bestFit="1" customWidth="1"/>
    <col min="5900" max="5900" width="15.42578125" style="26" bestFit="1" customWidth="1"/>
    <col min="5901" max="5901" width="9.42578125" style="26" bestFit="1" customWidth="1"/>
    <col min="5902" max="6145" width="9.140625" style="26"/>
    <col min="6146" max="6146" width="15.85546875" style="26" customWidth="1"/>
    <col min="6147" max="6147" width="50.7109375" style="26" customWidth="1"/>
    <col min="6148" max="6148" width="20.140625" style="26" customWidth="1"/>
    <col min="6149" max="6150" width="17.7109375" style="26" bestFit="1" customWidth="1"/>
    <col min="6151" max="6151" width="16.5703125" style="26" bestFit="1" customWidth="1"/>
    <col min="6152" max="6152" width="15.7109375" style="26" bestFit="1" customWidth="1"/>
    <col min="6153" max="6153" width="18.42578125" style="26" bestFit="1" customWidth="1"/>
    <col min="6154" max="6154" width="15.42578125" style="26" bestFit="1" customWidth="1"/>
    <col min="6155" max="6155" width="9.42578125" style="26" bestFit="1" customWidth="1"/>
    <col min="6156" max="6156" width="15.42578125" style="26" bestFit="1" customWidth="1"/>
    <col min="6157" max="6157" width="9.42578125" style="26" bestFit="1" customWidth="1"/>
    <col min="6158" max="6401" width="9.140625" style="26"/>
    <col min="6402" max="6402" width="15.85546875" style="26" customWidth="1"/>
    <col min="6403" max="6403" width="50.7109375" style="26" customWidth="1"/>
    <col min="6404" max="6404" width="20.140625" style="26" customWidth="1"/>
    <col min="6405" max="6406" width="17.7109375" style="26" bestFit="1" customWidth="1"/>
    <col min="6407" max="6407" width="16.5703125" style="26" bestFit="1" customWidth="1"/>
    <col min="6408" max="6408" width="15.7109375" style="26" bestFit="1" customWidth="1"/>
    <col min="6409" max="6409" width="18.42578125" style="26" bestFit="1" customWidth="1"/>
    <col min="6410" max="6410" width="15.42578125" style="26" bestFit="1" customWidth="1"/>
    <col min="6411" max="6411" width="9.42578125" style="26" bestFit="1" customWidth="1"/>
    <col min="6412" max="6412" width="15.42578125" style="26" bestFit="1" customWidth="1"/>
    <col min="6413" max="6413" width="9.42578125" style="26" bestFit="1" customWidth="1"/>
    <col min="6414" max="6657" width="9.140625" style="26"/>
    <col min="6658" max="6658" width="15.85546875" style="26" customWidth="1"/>
    <col min="6659" max="6659" width="50.7109375" style="26" customWidth="1"/>
    <col min="6660" max="6660" width="20.140625" style="26" customWidth="1"/>
    <col min="6661" max="6662" width="17.7109375" style="26" bestFit="1" customWidth="1"/>
    <col min="6663" max="6663" width="16.5703125" style="26" bestFit="1" customWidth="1"/>
    <col min="6664" max="6664" width="15.7109375" style="26" bestFit="1" customWidth="1"/>
    <col min="6665" max="6665" width="18.42578125" style="26" bestFit="1" customWidth="1"/>
    <col min="6666" max="6666" width="15.42578125" style="26" bestFit="1" customWidth="1"/>
    <col min="6667" max="6667" width="9.42578125" style="26" bestFit="1" customWidth="1"/>
    <col min="6668" max="6668" width="15.42578125" style="26" bestFit="1" customWidth="1"/>
    <col min="6669" max="6669" width="9.42578125" style="26" bestFit="1" customWidth="1"/>
    <col min="6670" max="6913" width="9.140625" style="26"/>
    <col min="6914" max="6914" width="15.85546875" style="26" customWidth="1"/>
    <col min="6915" max="6915" width="50.7109375" style="26" customWidth="1"/>
    <col min="6916" max="6916" width="20.140625" style="26" customWidth="1"/>
    <col min="6917" max="6918" width="17.7109375" style="26" bestFit="1" customWidth="1"/>
    <col min="6919" max="6919" width="16.5703125" style="26" bestFit="1" customWidth="1"/>
    <col min="6920" max="6920" width="15.7109375" style="26" bestFit="1" customWidth="1"/>
    <col min="6921" max="6921" width="18.42578125" style="26" bestFit="1" customWidth="1"/>
    <col min="6922" max="6922" width="15.42578125" style="26" bestFit="1" customWidth="1"/>
    <col min="6923" max="6923" width="9.42578125" style="26" bestFit="1" customWidth="1"/>
    <col min="6924" max="6924" width="15.42578125" style="26" bestFit="1" customWidth="1"/>
    <col min="6925" max="6925" width="9.42578125" style="26" bestFit="1" customWidth="1"/>
    <col min="6926" max="7169" width="9.140625" style="26"/>
    <col min="7170" max="7170" width="15.85546875" style="26" customWidth="1"/>
    <col min="7171" max="7171" width="50.7109375" style="26" customWidth="1"/>
    <col min="7172" max="7172" width="20.140625" style="26" customWidth="1"/>
    <col min="7173" max="7174" width="17.7109375" style="26" bestFit="1" customWidth="1"/>
    <col min="7175" max="7175" width="16.5703125" style="26" bestFit="1" customWidth="1"/>
    <col min="7176" max="7176" width="15.7109375" style="26" bestFit="1" customWidth="1"/>
    <col min="7177" max="7177" width="18.42578125" style="26" bestFit="1" customWidth="1"/>
    <col min="7178" max="7178" width="15.42578125" style="26" bestFit="1" customWidth="1"/>
    <col min="7179" max="7179" width="9.42578125" style="26" bestFit="1" customWidth="1"/>
    <col min="7180" max="7180" width="15.42578125" style="26" bestFit="1" customWidth="1"/>
    <col min="7181" max="7181" width="9.42578125" style="26" bestFit="1" customWidth="1"/>
    <col min="7182" max="7425" width="9.140625" style="26"/>
    <col min="7426" max="7426" width="15.85546875" style="26" customWidth="1"/>
    <col min="7427" max="7427" width="50.7109375" style="26" customWidth="1"/>
    <col min="7428" max="7428" width="20.140625" style="26" customWidth="1"/>
    <col min="7429" max="7430" width="17.7109375" style="26" bestFit="1" customWidth="1"/>
    <col min="7431" max="7431" width="16.5703125" style="26" bestFit="1" customWidth="1"/>
    <col min="7432" max="7432" width="15.7109375" style="26" bestFit="1" customWidth="1"/>
    <col min="7433" max="7433" width="18.42578125" style="26" bestFit="1" customWidth="1"/>
    <col min="7434" max="7434" width="15.42578125" style="26" bestFit="1" customWidth="1"/>
    <col min="7435" max="7435" width="9.42578125" style="26" bestFit="1" customWidth="1"/>
    <col min="7436" max="7436" width="15.42578125" style="26" bestFit="1" customWidth="1"/>
    <col min="7437" max="7437" width="9.42578125" style="26" bestFit="1" customWidth="1"/>
    <col min="7438" max="7681" width="9.140625" style="26"/>
    <col min="7682" max="7682" width="15.85546875" style="26" customWidth="1"/>
    <col min="7683" max="7683" width="50.7109375" style="26" customWidth="1"/>
    <col min="7684" max="7684" width="20.140625" style="26" customWidth="1"/>
    <col min="7685" max="7686" width="17.7109375" style="26" bestFit="1" customWidth="1"/>
    <col min="7687" max="7687" width="16.5703125" style="26" bestFit="1" customWidth="1"/>
    <col min="7688" max="7688" width="15.7109375" style="26" bestFit="1" customWidth="1"/>
    <col min="7689" max="7689" width="18.42578125" style="26" bestFit="1" customWidth="1"/>
    <col min="7690" max="7690" width="15.42578125" style="26" bestFit="1" customWidth="1"/>
    <col min="7691" max="7691" width="9.42578125" style="26" bestFit="1" customWidth="1"/>
    <col min="7692" max="7692" width="15.42578125" style="26" bestFit="1" customWidth="1"/>
    <col min="7693" max="7693" width="9.42578125" style="26" bestFit="1" customWidth="1"/>
    <col min="7694" max="7937" width="9.140625" style="26"/>
    <col min="7938" max="7938" width="15.85546875" style="26" customWidth="1"/>
    <col min="7939" max="7939" width="50.7109375" style="26" customWidth="1"/>
    <col min="7940" max="7940" width="20.140625" style="26" customWidth="1"/>
    <col min="7941" max="7942" width="17.7109375" style="26" bestFit="1" customWidth="1"/>
    <col min="7943" max="7943" width="16.5703125" style="26" bestFit="1" customWidth="1"/>
    <col min="7944" max="7944" width="15.7109375" style="26" bestFit="1" customWidth="1"/>
    <col min="7945" max="7945" width="18.42578125" style="26" bestFit="1" customWidth="1"/>
    <col min="7946" max="7946" width="15.42578125" style="26" bestFit="1" customWidth="1"/>
    <col min="7947" max="7947" width="9.42578125" style="26" bestFit="1" customWidth="1"/>
    <col min="7948" max="7948" width="15.42578125" style="26" bestFit="1" customWidth="1"/>
    <col min="7949" max="7949" width="9.42578125" style="26" bestFit="1" customWidth="1"/>
    <col min="7950" max="8193" width="9.140625" style="26"/>
    <col min="8194" max="8194" width="15.85546875" style="26" customWidth="1"/>
    <col min="8195" max="8195" width="50.7109375" style="26" customWidth="1"/>
    <col min="8196" max="8196" width="20.140625" style="26" customWidth="1"/>
    <col min="8197" max="8198" width="17.7109375" style="26" bestFit="1" customWidth="1"/>
    <col min="8199" max="8199" width="16.5703125" style="26" bestFit="1" customWidth="1"/>
    <col min="8200" max="8200" width="15.7109375" style="26" bestFit="1" customWidth="1"/>
    <col min="8201" max="8201" width="18.42578125" style="26" bestFit="1" customWidth="1"/>
    <col min="8202" max="8202" width="15.42578125" style="26" bestFit="1" customWidth="1"/>
    <col min="8203" max="8203" width="9.42578125" style="26" bestFit="1" customWidth="1"/>
    <col min="8204" max="8204" width="15.42578125" style="26" bestFit="1" customWidth="1"/>
    <col min="8205" max="8205" width="9.42578125" style="26" bestFit="1" customWidth="1"/>
    <col min="8206" max="8449" width="9.140625" style="26"/>
    <col min="8450" max="8450" width="15.85546875" style="26" customWidth="1"/>
    <col min="8451" max="8451" width="50.7109375" style="26" customWidth="1"/>
    <col min="8452" max="8452" width="20.140625" style="26" customWidth="1"/>
    <col min="8453" max="8454" width="17.7109375" style="26" bestFit="1" customWidth="1"/>
    <col min="8455" max="8455" width="16.5703125" style="26" bestFit="1" customWidth="1"/>
    <col min="8456" max="8456" width="15.7109375" style="26" bestFit="1" customWidth="1"/>
    <col min="8457" max="8457" width="18.42578125" style="26" bestFit="1" customWidth="1"/>
    <col min="8458" max="8458" width="15.42578125" style="26" bestFit="1" customWidth="1"/>
    <col min="8459" max="8459" width="9.42578125" style="26" bestFit="1" customWidth="1"/>
    <col min="8460" max="8460" width="15.42578125" style="26" bestFit="1" customWidth="1"/>
    <col min="8461" max="8461" width="9.42578125" style="26" bestFit="1" customWidth="1"/>
    <col min="8462" max="8705" width="9.140625" style="26"/>
    <col min="8706" max="8706" width="15.85546875" style="26" customWidth="1"/>
    <col min="8707" max="8707" width="50.7109375" style="26" customWidth="1"/>
    <col min="8708" max="8708" width="20.140625" style="26" customWidth="1"/>
    <col min="8709" max="8710" width="17.7109375" style="26" bestFit="1" customWidth="1"/>
    <col min="8711" max="8711" width="16.5703125" style="26" bestFit="1" customWidth="1"/>
    <col min="8712" max="8712" width="15.7109375" style="26" bestFit="1" customWidth="1"/>
    <col min="8713" max="8713" width="18.42578125" style="26" bestFit="1" customWidth="1"/>
    <col min="8714" max="8714" width="15.42578125" style="26" bestFit="1" customWidth="1"/>
    <col min="8715" max="8715" width="9.42578125" style="26" bestFit="1" customWidth="1"/>
    <col min="8716" max="8716" width="15.42578125" style="26" bestFit="1" customWidth="1"/>
    <col min="8717" max="8717" width="9.42578125" style="26" bestFit="1" customWidth="1"/>
    <col min="8718" max="8961" width="9.140625" style="26"/>
    <col min="8962" max="8962" width="15.85546875" style="26" customWidth="1"/>
    <col min="8963" max="8963" width="50.7109375" style="26" customWidth="1"/>
    <col min="8964" max="8964" width="20.140625" style="26" customWidth="1"/>
    <col min="8965" max="8966" width="17.7109375" style="26" bestFit="1" customWidth="1"/>
    <col min="8967" max="8967" width="16.5703125" style="26" bestFit="1" customWidth="1"/>
    <col min="8968" max="8968" width="15.7109375" style="26" bestFit="1" customWidth="1"/>
    <col min="8969" max="8969" width="18.42578125" style="26" bestFit="1" customWidth="1"/>
    <col min="8970" max="8970" width="15.42578125" style="26" bestFit="1" customWidth="1"/>
    <col min="8971" max="8971" width="9.42578125" style="26" bestFit="1" customWidth="1"/>
    <col min="8972" max="8972" width="15.42578125" style="26" bestFit="1" customWidth="1"/>
    <col min="8973" max="8973" width="9.42578125" style="26" bestFit="1" customWidth="1"/>
    <col min="8974" max="9217" width="9.140625" style="26"/>
    <col min="9218" max="9218" width="15.85546875" style="26" customWidth="1"/>
    <col min="9219" max="9219" width="50.7109375" style="26" customWidth="1"/>
    <col min="9220" max="9220" width="20.140625" style="26" customWidth="1"/>
    <col min="9221" max="9222" width="17.7109375" style="26" bestFit="1" customWidth="1"/>
    <col min="9223" max="9223" width="16.5703125" style="26" bestFit="1" customWidth="1"/>
    <col min="9224" max="9224" width="15.7109375" style="26" bestFit="1" customWidth="1"/>
    <col min="9225" max="9225" width="18.42578125" style="26" bestFit="1" customWidth="1"/>
    <col min="9226" max="9226" width="15.42578125" style="26" bestFit="1" customWidth="1"/>
    <col min="9227" max="9227" width="9.42578125" style="26" bestFit="1" customWidth="1"/>
    <col min="9228" max="9228" width="15.42578125" style="26" bestFit="1" customWidth="1"/>
    <col min="9229" max="9229" width="9.42578125" style="26" bestFit="1" customWidth="1"/>
    <col min="9230" max="9473" width="9.140625" style="26"/>
    <col min="9474" max="9474" width="15.85546875" style="26" customWidth="1"/>
    <col min="9475" max="9475" width="50.7109375" style="26" customWidth="1"/>
    <col min="9476" max="9476" width="20.140625" style="26" customWidth="1"/>
    <col min="9477" max="9478" width="17.7109375" style="26" bestFit="1" customWidth="1"/>
    <col min="9479" max="9479" width="16.5703125" style="26" bestFit="1" customWidth="1"/>
    <col min="9480" max="9480" width="15.7109375" style="26" bestFit="1" customWidth="1"/>
    <col min="9481" max="9481" width="18.42578125" style="26" bestFit="1" customWidth="1"/>
    <col min="9482" max="9482" width="15.42578125" style="26" bestFit="1" customWidth="1"/>
    <col min="9483" max="9483" width="9.42578125" style="26" bestFit="1" customWidth="1"/>
    <col min="9484" max="9484" width="15.42578125" style="26" bestFit="1" customWidth="1"/>
    <col min="9485" max="9485" width="9.42578125" style="26" bestFit="1" customWidth="1"/>
    <col min="9486" max="9729" width="9.140625" style="26"/>
    <col min="9730" max="9730" width="15.85546875" style="26" customWidth="1"/>
    <col min="9731" max="9731" width="50.7109375" style="26" customWidth="1"/>
    <col min="9732" max="9732" width="20.140625" style="26" customWidth="1"/>
    <col min="9733" max="9734" width="17.7109375" style="26" bestFit="1" customWidth="1"/>
    <col min="9735" max="9735" width="16.5703125" style="26" bestFit="1" customWidth="1"/>
    <col min="9736" max="9736" width="15.7109375" style="26" bestFit="1" customWidth="1"/>
    <col min="9737" max="9737" width="18.42578125" style="26" bestFit="1" customWidth="1"/>
    <col min="9738" max="9738" width="15.42578125" style="26" bestFit="1" customWidth="1"/>
    <col min="9739" max="9739" width="9.42578125" style="26" bestFit="1" customWidth="1"/>
    <col min="9740" max="9740" width="15.42578125" style="26" bestFit="1" customWidth="1"/>
    <col min="9741" max="9741" width="9.42578125" style="26" bestFit="1" customWidth="1"/>
    <col min="9742" max="9985" width="9.140625" style="26"/>
    <col min="9986" max="9986" width="15.85546875" style="26" customWidth="1"/>
    <col min="9987" max="9987" width="50.7109375" style="26" customWidth="1"/>
    <col min="9988" max="9988" width="20.140625" style="26" customWidth="1"/>
    <col min="9989" max="9990" width="17.7109375" style="26" bestFit="1" customWidth="1"/>
    <col min="9991" max="9991" width="16.5703125" style="26" bestFit="1" customWidth="1"/>
    <col min="9992" max="9992" width="15.7109375" style="26" bestFit="1" customWidth="1"/>
    <col min="9993" max="9993" width="18.42578125" style="26" bestFit="1" customWidth="1"/>
    <col min="9994" max="9994" width="15.42578125" style="26" bestFit="1" customWidth="1"/>
    <col min="9995" max="9995" width="9.42578125" style="26" bestFit="1" customWidth="1"/>
    <col min="9996" max="9996" width="15.42578125" style="26" bestFit="1" customWidth="1"/>
    <col min="9997" max="9997" width="9.42578125" style="26" bestFit="1" customWidth="1"/>
    <col min="9998" max="10241" width="9.140625" style="26"/>
    <col min="10242" max="10242" width="15.85546875" style="26" customWidth="1"/>
    <col min="10243" max="10243" width="50.7109375" style="26" customWidth="1"/>
    <col min="10244" max="10244" width="20.140625" style="26" customWidth="1"/>
    <col min="10245" max="10246" width="17.7109375" style="26" bestFit="1" customWidth="1"/>
    <col min="10247" max="10247" width="16.5703125" style="26" bestFit="1" customWidth="1"/>
    <col min="10248" max="10248" width="15.7109375" style="26" bestFit="1" customWidth="1"/>
    <col min="10249" max="10249" width="18.42578125" style="26" bestFit="1" customWidth="1"/>
    <col min="10250" max="10250" width="15.42578125" style="26" bestFit="1" customWidth="1"/>
    <col min="10251" max="10251" width="9.42578125" style="26" bestFit="1" customWidth="1"/>
    <col min="10252" max="10252" width="15.42578125" style="26" bestFit="1" customWidth="1"/>
    <col min="10253" max="10253" width="9.42578125" style="26" bestFit="1" customWidth="1"/>
    <col min="10254" max="10497" width="9.140625" style="26"/>
    <col min="10498" max="10498" width="15.85546875" style="26" customWidth="1"/>
    <col min="10499" max="10499" width="50.7109375" style="26" customWidth="1"/>
    <col min="10500" max="10500" width="20.140625" style="26" customWidth="1"/>
    <col min="10501" max="10502" width="17.7109375" style="26" bestFit="1" customWidth="1"/>
    <col min="10503" max="10503" width="16.5703125" style="26" bestFit="1" customWidth="1"/>
    <col min="10504" max="10504" width="15.7109375" style="26" bestFit="1" customWidth="1"/>
    <col min="10505" max="10505" width="18.42578125" style="26" bestFit="1" customWidth="1"/>
    <col min="10506" max="10506" width="15.42578125" style="26" bestFit="1" customWidth="1"/>
    <col min="10507" max="10507" width="9.42578125" style="26" bestFit="1" customWidth="1"/>
    <col min="10508" max="10508" width="15.42578125" style="26" bestFit="1" customWidth="1"/>
    <col min="10509" max="10509" width="9.42578125" style="26" bestFit="1" customWidth="1"/>
    <col min="10510" max="10753" width="9.140625" style="26"/>
    <col min="10754" max="10754" width="15.85546875" style="26" customWidth="1"/>
    <col min="10755" max="10755" width="50.7109375" style="26" customWidth="1"/>
    <col min="10756" max="10756" width="20.140625" style="26" customWidth="1"/>
    <col min="10757" max="10758" width="17.7109375" style="26" bestFit="1" customWidth="1"/>
    <col min="10759" max="10759" width="16.5703125" style="26" bestFit="1" customWidth="1"/>
    <col min="10760" max="10760" width="15.7109375" style="26" bestFit="1" customWidth="1"/>
    <col min="10761" max="10761" width="18.42578125" style="26" bestFit="1" customWidth="1"/>
    <col min="10762" max="10762" width="15.42578125" style="26" bestFit="1" customWidth="1"/>
    <col min="10763" max="10763" width="9.42578125" style="26" bestFit="1" customWidth="1"/>
    <col min="10764" max="10764" width="15.42578125" style="26" bestFit="1" customWidth="1"/>
    <col min="10765" max="10765" width="9.42578125" style="26" bestFit="1" customWidth="1"/>
    <col min="10766" max="11009" width="9.140625" style="26"/>
    <col min="11010" max="11010" width="15.85546875" style="26" customWidth="1"/>
    <col min="11011" max="11011" width="50.7109375" style="26" customWidth="1"/>
    <col min="11012" max="11012" width="20.140625" style="26" customWidth="1"/>
    <col min="11013" max="11014" width="17.7109375" style="26" bestFit="1" customWidth="1"/>
    <col min="11015" max="11015" width="16.5703125" style="26" bestFit="1" customWidth="1"/>
    <col min="11016" max="11016" width="15.7109375" style="26" bestFit="1" customWidth="1"/>
    <col min="11017" max="11017" width="18.42578125" style="26" bestFit="1" customWidth="1"/>
    <col min="11018" max="11018" width="15.42578125" style="26" bestFit="1" customWidth="1"/>
    <col min="11019" max="11019" width="9.42578125" style="26" bestFit="1" customWidth="1"/>
    <col min="11020" max="11020" width="15.42578125" style="26" bestFit="1" customWidth="1"/>
    <col min="11021" max="11021" width="9.42578125" style="26" bestFit="1" customWidth="1"/>
    <col min="11022" max="11265" width="9.140625" style="26"/>
    <col min="11266" max="11266" width="15.85546875" style="26" customWidth="1"/>
    <col min="11267" max="11267" width="50.7109375" style="26" customWidth="1"/>
    <col min="11268" max="11268" width="20.140625" style="26" customWidth="1"/>
    <col min="11269" max="11270" width="17.7109375" style="26" bestFit="1" customWidth="1"/>
    <col min="11271" max="11271" width="16.5703125" style="26" bestFit="1" customWidth="1"/>
    <col min="11272" max="11272" width="15.7109375" style="26" bestFit="1" customWidth="1"/>
    <col min="11273" max="11273" width="18.42578125" style="26" bestFit="1" customWidth="1"/>
    <col min="11274" max="11274" width="15.42578125" style="26" bestFit="1" customWidth="1"/>
    <col min="11275" max="11275" width="9.42578125" style="26" bestFit="1" customWidth="1"/>
    <col min="11276" max="11276" width="15.42578125" style="26" bestFit="1" customWidth="1"/>
    <col min="11277" max="11277" width="9.42578125" style="26" bestFit="1" customWidth="1"/>
    <col min="11278" max="11521" width="9.140625" style="26"/>
    <col min="11522" max="11522" width="15.85546875" style="26" customWidth="1"/>
    <col min="11523" max="11523" width="50.7109375" style="26" customWidth="1"/>
    <col min="11524" max="11524" width="20.140625" style="26" customWidth="1"/>
    <col min="11525" max="11526" width="17.7109375" style="26" bestFit="1" customWidth="1"/>
    <col min="11527" max="11527" width="16.5703125" style="26" bestFit="1" customWidth="1"/>
    <col min="11528" max="11528" width="15.7109375" style="26" bestFit="1" customWidth="1"/>
    <col min="11529" max="11529" width="18.42578125" style="26" bestFit="1" customWidth="1"/>
    <col min="11530" max="11530" width="15.42578125" style="26" bestFit="1" customWidth="1"/>
    <col min="11531" max="11531" width="9.42578125" style="26" bestFit="1" customWidth="1"/>
    <col min="11532" max="11532" width="15.42578125" style="26" bestFit="1" customWidth="1"/>
    <col min="11533" max="11533" width="9.42578125" style="26" bestFit="1" customWidth="1"/>
    <col min="11534" max="11777" width="9.140625" style="26"/>
    <col min="11778" max="11778" width="15.85546875" style="26" customWidth="1"/>
    <col min="11779" max="11779" width="50.7109375" style="26" customWidth="1"/>
    <col min="11780" max="11780" width="20.140625" style="26" customWidth="1"/>
    <col min="11781" max="11782" width="17.7109375" style="26" bestFit="1" customWidth="1"/>
    <col min="11783" max="11783" width="16.5703125" style="26" bestFit="1" customWidth="1"/>
    <col min="11784" max="11784" width="15.7109375" style="26" bestFit="1" customWidth="1"/>
    <col min="11785" max="11785" width="18.42578125" style="26" bestFit="1" customWidth="1"/>
    <col min="11786" max="11786" width="15.42578125" style="26" bestFit="1" customWidth="1"/>
    <col min="11787" max="11787" width="9.42578125" style="26" bestFit="1" customWidth="1"/>
    <col min="11788" max="11788" width="15.42578125" style="26" bestFit="1" customWidth="1"/>
    <col min="11789" max="11789" width="9.42578125" style="26" bestFit="1" customWidth="1"/>
    <col min="11790" max="12033" width="9.140625" style="26"/>
    <col min="12034" max="12034" width="15.85546875" style="26" customWidth="1"/>
    <col min="12035" max="12035" width="50.7109375" style="26" customWidth="1"/>
    <col min="12036" max="12036" width="20.140625" style="26" customWidth="1"/>
    <col min="12037" max="12038" width="17.7109375" style="26" bestFit="1" customWidth="1"/>
    <col min="12039" max="12039" width="16.5703125" style="26" bestFit="1" customWidth="1"/>
    <col min="12040" max="12040" width="15.7109375" style="26" bestFit="1" customWidth="1"/>
    <col min="12041" max="12041" width="18.42578125" style="26" bestFit="1" customWidth="1"/>
    <col min="12042" max="12042" width="15.42578125" style="26" bestFit="1" customWidth="1"/>
    <col min="12043" max="12043" width="9.42578125" style="26" bestFit="1" customWidth="1"/>
    <col min="12044" max="12044" width="15.42578125" style="26" bestFit="1" customWidth="1"/>
    <col min="12045" max="12045" width="9.42578125" style="26" bestFit="1" customWidth="1"/>
    <col min="12046" max="12289" width="9.140625" style="26"/>
    <col min="12290" max="12290" width="15.85546875" style="26" customWidth="1"/>
    <col min="12291" max="12291" width="50.7109375" style="26" customWidth="1"/>
    <col min="12292" max="12292" width="20.140625" style="26" customWidth="1"/>
    <col min="12293" max="12294" width="17.7109375" style="26" bestFit="1" customWidth="1"/>
    <col min="12295" max="12295" width="16.5703125" style="26" bestFit="1" customWidth="1"/>
    <col min="12296" max="12296" width="15.7109375" style="26" bestFit="1" customWidth="1"/>
    <col min="12297" max="12297" width="18.42578125" style="26" bestFit="1" customWidth="1"/>
    <col min="12298" max="12298" width="15.42578125" style="26" bestFit="1" customWidth="1"/>
    <col min="12299" max="12299" width="9.42578125" style="26" bestFit="1" customWidth="1"/>
    <col min="12300" max="12300" width="15.42578125" style="26" bestFit="1" customWidth="1"/>
    <col min="12301" max="12301" width="9.42578125" style="26" bestFit="1" customWidth="1"/>
    <col min="12302" max="12545" width="9.140625" style="26"/>
    <col min="12546" max="12546" width="15.85546875" style="26" customWidth="1"/>
    <col min="12547" max="12547" width="50.7109375" style="26" customWidth="1"/>
    <col min="12548" max="12548" width="20.140625" style="26" customWidth="1"/>
    <col min="12549" max="12550" width="17.7109375" style="26" bestFit="1" customWidth="1"/>
    <col min="12551" max="12551" width="16.5703125" style="26" bestFit="1" customWidth="1"/>
    <col min="12552" max="12552" width="15.7109375" style="26" bestFit="1" customWidth="1"/>
    <col min="12553" max="12553" width="18.42578125" style="26" bestFit="1" customWidth="1"/>
    <col min="12554" max="12554" width="15.42578125" style="26" bestFit="1" customWidth="1"/>
    <col min="12555" max="12555" width="9.42578125" style="26" bestFit="1" customWidth="1"/>
    <col min="12556" max="12556" width="15.42578125" style="26" bestFit="1" customWidth="1"/>
    <col min="12557" max="12557" width="9.42578125" style="26" bestFit="1" customWidth="1"/>
    <col min="12558" max="12801" width="9.140625" style="26"/>
    <col min="12802" max="12802" width="15.85546875" style="26" customWidth="1"/>
    <col min="12803" max="12803" width="50.7109375" style="26" customWidth="1"/>
    <col min="12804" max="12804" width="20.140625" style="26" customWidth="1"/>
    <col min="12805" max="12806" width="17.7109375" style="26" bestFit="1" customWidth="1"/>
    <col min="12807" max="12807" width="16.5703125" style="26" bestFit="1" customWidth="1"/>
    <col min="12808" max="12808" width="15.7109375" style="26" bestFit="1" customWidth="1"/>
    <col min="12809" max="12809" width="18.42578125" style="26" bestFit="1" customWidth="1"/>
    <col min="12810" max="12810" width="15.42578125" style="26" bestFit="1" customWidth="1"/>
    <col min="12811" max="12811" width="9.42578125" style="26" bestFit="1" customWidth="1"/>
    <col min="12812" max="12812" width="15.42578125" style="26" bestFit="1" customWidth="1"/>
    <col min="12813" max="12813" width="9.42578125" style="26" bestFit="1" customWidth="1"/>
    <col min="12814" max="13057" width="9.140625" style="26"/>
    <col min="13058" max="13058" width="15.85546875" style="26" customWidth="1"/>
    <col min="13059" max="13059" width="50.7109375" style="26" customWidth="1"/>
    <col min="13060" max="13060" width="20.140625" style="26" customWidth="1"/>
    <col min="13061" max="13062" width="17.7109375" style="26" bestFit="1" customWidth="1"/>
    <col min="13063" max="13063" width="16.5703125" style="26" bestFit="1" customWidth="1"/>
    <col min="13064" max="13064" width="15.7109375" style="26" bestFit="1" customWidth="1"/>
    <col min="13065" max="13065" width="18.42578125" style="26" bestFit="1" customWidth="1"/>
    <col min="13066" max="13066" width="15.42578125" style="26" bestFit="1" customWidth="1"/>
    <col min="13067" max="13067" width="9.42578125" style="26" bestFit="1" customWidth="1"/>
    <col min="13068" max="13068" width="15.42578125" style="26" bestFit="1" customWidth="1"/>
    <col min="13069" max="13069" width="9.42578125" style="26" bestFit="1" customWidth="1"/>
    <col min="13070" max="13313" width="9.140625" style="26"/>
    <col min="13314" max="13314" width="15.85546875" style="26" customWidth="1"/>
    <col min="13315" max="13315" width="50.7109375" style="26" customWidth="1"/>
    <col min="13316" max="13316" width="20.140625" style="26" customWidth="1"/>
    <col min="13317" max="13318" width="17.7109375" style="26" bestFit="1" customWidth="1"/>
    <col min="13319" max="13319" width="16.5703125" style="26" bestFit="1" customWidth="1"/>
    <col min="13320" max="13320" width="15.7109375" style="26" bestFit="1" customWidth="1"/>
    <col min="13321" max="13321" width="18.42578125" style="26" bestFit="1" customWidth="1"/>
    <col min="13322" max="13322" width="15.42578125" style="26" bestFit="1" customWidth="1"/>
    <col min="13323" max="13323" width="9.42578125" style="26" bestFit="1" customWidth="1"/>
    <col min="13324" max="13324" width="15.42578125" style="26" bestFit="1" customWidth="1"/>
    <col min="13325" max="13325" width="9.42578125" style="26" bestFit="1" customWidth="1"/>
    <col min="13326" max="13569" width="9.140625" style="26"/>
    <col min="13570" max="13570" width="15.85546875" style="26" customWidth="1"/>
    <col min="13571" max="13571" width="50.7109375" style="26" customWidth="1"/>
    <col min="13572" max="13572" width="20.140625" style="26" customWidth="1"/>
    <col min="13573" max="13574" width="17.7109375" style="26" bestFit="1" customWidth="1"/>
    <col min="13575" max="13575" width="16.5703125" style="26" bestFit="1" customWidth="1"/>
    <col min="13576" max="13576" width="15.7109375" style="26" bestFit="1" customWidth="1"/>
    <col min="13577" max="13577" width="18.42578125" style="26" bestFit="1" customWidth="1"/>
    <col min="13578" max="13578" width="15.42578125" style="26" bestFit="1" customWidth="1"/>
    <col min="13579" max="13579" width="9.42578125" style="26" bestFit="1" customWidth="1"/>
    <col min="13580" max="13580" width="15.42578125" style="26" bestFit="1" customWidth="1"/>
    <col min="13581" max="13581" width="9.42578125" style="26" bestFit="1" customWidth="1"/>
    <col min="13582" max="13825" width="9.140625" style="26"/>
    <col min="13826" max="13826" width="15.85546875" style="26" customWidth="1"/>
    <col min="13827" max="13827" width="50.7109375" style="26" customWidth="1"/>
    <col min="13828" max="13828" width="20.140625" style="26" customWidth="1"/>
    <col min="13829" max="13830" width="17.7109375" style="26" bestFit="1" customWidth="1"/>
    <col min="13831" max="13831" width="16.5703125" style="26" bestFit="1" customWidth="1"/>
    <col min="13832" max="13832" width="15.7109375" style="26" bestFit="1" customWidth="1"/>
    <col min="13833" max="13833" width="18.42578125" style="26" bestFit="1" customWidth="1"/>
    <col min="13834" max="13834" width="15.42578125" style="26" bestFit="1" customWidth="1"/>
    <col min="13835" max="13835" width="9.42578125" style="26" bestFit="1" customWidth="1"/>
    <col min="13836" max="13836" width="15.42578125" style="26" bestFit="1" customWidth="1"/>
    <col min="13837" max="13837" width="9.42578125" style="26" bestFit="1" customWidth="1"/>
    <col min="13838" max="14081" width="9.140625" style="26"/>
    <col min="14082" max="14082" width="15.85546875" style="26" customWidth="1"/>
    <col min="14083" max="14083" width="50.7109375" style="26" customWidth="1"/>
    <col min="14084" max="14084" width="20.140625" style="26" customWidth="1"/>
    <col min="14085" max="14086" width="17.7109375" style="26" bestFit="1" customWidth="1"/>
    <col min="14087" max="14087" width="16.5703125" style="26" bestFit="1" customWidth="1"/>
    <col min="14088" max="14088" width="15.7109375" style="26" bestFit="1" customWidth="1"/>
    <col min="14089" max="14089" width="18.42578125" style="26" bestFit="1" customWidth="1"/>
    <col min="14090" max="14090" width="15.42578125" style="26" bestFit="1" customWidth="1"/>
    <col min="14091" max="14091" width="9.42578125" style="26" bestFit="1" customWidth="1"/>
    <col min="14092" max="14092" width="15.42578125" style="26" bestFit="1" customWidth="1"/>
    <col min="14093" max="14093" width="9.42578125" style="26" bestFit="1" customWidth="1"/>
    <col min="14094" max="14337" width="9.140625" style="26"/>
    <col min="14338" max="14338" width="15.85546875" style="26" customWidth="1"/>
    <col min="14339" max="14339" width="50.7109375" style="26" customWidth="1"/>
    <col min="14340" max="14340" width="20.140625" style="26" customWidth="1"/>
    <col min="14341" max="14342" width="17.7109375" style="26" bestFit="1" customWidth="1"/>
    <col min="14343" max="14343" width="16.5703125" style="26" bestFit="1" customWidth="1"/>
    <col min="14344" max="14344" width="15.7109375" style="26" bestFit="1" customWidth="1"/>
    <col min="14345" max="14345" width="18.42578125" style="26" bestFit="1" customWidth="1"/>
    <col min="14346" max="14346" width="15.42578125" style="26" bestFit="1" customWidth="1"/>
    <col min="14347" max="14347" width="9.42578125" style="26" bestFit="1" customWidth="1"/>
    <col min="14348" max="14348" width="15.42578125" style="26" bestFit="1" customWidth="1"/>
    <col min="14349" max="14349" width="9.42578125" style="26" bestFit="1" customWidth="1"/>
    <col min="14350" max="14593" width="9.140625" style="26"/>
    <col min="14594" max="14594" width="15.85546875" style="26" customWidth="1"/>
    <col min="14595" max="14595" width="50.7109375" style="26" customWidth="1"/>
    <col min="14596" max="14596" width="20.140625" style="26" customWidth="1"/>
    <col min="14597" max="14598" width="17.7109375" style="26" bestFit="1" customWidth="1"/>
    <col min="14599" max="14599" width="16.5703125" style="26" bestFit="1" customWidth="1"/>
    <col min="14600" max="14600" width="15.7109375" style="26" bestFit="1" customWidth="1"/>
    <col min="14601" max="14601" width="18.42578125" style="26" bestFit="1" customWidth="1"/>
    <col min="14602" max="14602" width="15.42578125" style="26" bestFit="1" customWidth="1"/>
    <col min="14603" max="14603" width="9.42578125" style="26" bestFit="1" customWidth="1"/>
    <col min="14604" max="14604" width="15.42578125" style="26" bestFit="1" customWidth="1"/>
    <col min="14605" max="14605" width="9.42578125" style="26" bestFit="1" customWidth="1"/>
    <col min="14606" max="14849" width="9.140625" style="26"/>
    <col min="14850" max="14850" width="15.85546875" style="26" customWidth="1"/>
    <col min="14851" max="14851" width="50.7109375" style="26" customWidth="1"/>
    <col min="14852" max="14852" width="20.140625" style="26" customWidth="1"/>
    <col min="14853" max="14854" width="17.7109375" style="26" bestFit="1" customWidth="1"/>
    <col min="14855" max="14855" width="16.5703125" style="26" bestFit="1" customWidth="1"/>
    <col min="14856" max="14856" width="15.7109375" style="26" bestFit="1" customWidth="1"/>
    <col min="14857" max="14857" width="18.42578125" style="26" bestFit="1" customWidth="1"/>
    <col min="14858" max="14858" width="15.42578125" style="26" bestFit="1" customWidth="1"/>
    <col min="14859" max="14859" width="9.42578125" style="26" bestFit="1" customWidth="1"/>
    <col min="14860" max="14860" width="15.42578125" style="26" bestFit="1" customWidth="1"/>
    <col min="14861" max="14861" width="9.42578125" style="26" bestFit="1" customWidth="1"/>
    <col min="14862" max="15105" width="9.140625" style="26"/>
    <col min="15106" max="15106" width="15.85546875" style="26" customWidth="1"/>
    <col min="15107" max="15107" width="50.7109375" style="26" customWidth="1"/>
    <col min="15108" max="15108" width="20.140625" style="26" customWidth="1"/>
    <col min="15109" max="15110" width="17.7109375" style="26" bestFit="1" customWidth="1"/>
    <col min="15111" max="15111" width="16.5703125" style="26" bestFit="1" customWidth="1"/>
    <col min="15112" max="15112" width="15.7109375" style="26" bestFit="1" customWidth="1"/>
    <col min="15113" max="15113" width="18.42578125" style="26" bestFit="1" customWidth="1"/>
    <col min="15114" max="15114" width="15.42578125" style="26" bestFit="1" customWidth="1"/>
    <col min="15115" max="15115" width="9.42578125" style="26" bestFit="1" customWidth="1"/>
    <col min="15116" max="15116" width="15.42578125" style="26" bestFit="1" customWidth="1"/>
    <col min="15117" max="15117" width="9.42578125" style="26" bestFit="1" customWidth="1"/>
    <col min="15118" max="15361" width="9.140625" style="26"/>
    <col min="15362" max="15362" width="15.85546875" style="26" customWidth="1"/>
    <col min="15363" max="15363" width="50.7109375" style="26" customWidth="1"/>
    <col min="15364" max="15364" width="20.140625" style="26" customWidth="1"/>
    <col min="15365" max="15366" width="17.7109375" style="26" bestFit="1" customWidth="1"/>
    <col min="15367" max="15367" width="16.5703125" style="26" bestFit="1" customWidth="1"/>
    <col min="15368" max="15368" width="15.7109375" style="26" bestFit="1" customWidth="1"/>
    <col min="15369" max="15369" width="18.42578125" style="26" bestFit="1" customWidth="1"/>
    <col min="15370" max="15370" width="15.42578125" style="26" bestFit="1" customWidth="1"/>
    <col min="15371" max="15371" width="9.42578125" style="26" bestFit="1" customWidth="1"/>
    <col min="15372" max="15372" width="15.42578125" style="26" bestFit="1" customWidth="1"/>
    <col min="15373" max="15373" width="9.42578125" style="26" bestFit="1" customWidth="1"/>
    <col min="15374" max="15617" width="9.140625" style="26"/>
    <col min="15618" max="15618" width="15.85546875" style="26" customWidth="1"/>
    <col min="15619" max="15619" width="50.7109375" style="26" customWidth="1"/>
    <col min="15620" max="15620" width="20.140625" style="26" customWidth="1"/>
    <col min="15621" max="15622" width="17.7109375" style="26" bestFit="1" customWidth="1"/>
    <col min="15623" max="15623" width="16.5703125" style="26" bestFit="1" customWidth="1"/>
    <col min="15624" max="15624" width="15.7109375" style="26" bestFit="1" customWidth="1"/>
    <col min="15625" max="15625" width="18.42578125" style="26" bestFit="1" customWidth="1"/>
    <col min="15626" max="15626" width="15.42578125" style="26" bestFit="1" customWidth="1"/>
    <col min="15627" max="15627" width="9.42578125" style="26" bestFit="1" customWidth="1"/>
    <col min="15628" max="15628" width="15.42578125" style="26" bestFit="1" customWidth="1"/>
    <col min="15629" max="15629" width="9.42578125" style="26" bestFit="1" customWidth="1"/>
    <col min="15630" max="15873" width="9.140625" style="26"/>
    <col min="15874" max="15874" width="15.85546875" style="26" customWidth="1"/>
    <col min="15875" max="15875" width="50.7109375" style="26" customWidth="1"/>
    <col min="15876" max="15876" width="20.140625" style="26" customWidth="1"/>
    <col min="15877" max="15878" width="17.7109375" style="26" bestFit="1" customWidth="1"/>
    <col min="15879" max="15879" width="16.5703125" style="26" bestFit="1" customWidth="1"/>
    <col min="15880" max="15880" width="15.7109375" style="26" bestFit="1" customWidth="1"/>
    <col min="15881" max="15881" width="18.42578125" style="26" bestFit="1" customWidth="1"/>
    <col min="15882" max="15882" width="15.42578125" style="26" bestFit="1" customWidth="1"/>
    <col min="15883" max="15883" width="9.42578125" style="26" bestFit="1" customWidth="1"/>
    <col min="15884" max="15884" width="15.42578125" style="26" bestFit="1" customWidth="1"/>
    <col min="15885" max="15885" width="9.42578125" style="26" bestFit="1" customWidth="1"/>
    <col min="15886" max="16129" width="9.140625" style="26"/>
    <col min="16130" max="16130" width="15.85546875" style="26" customWidth="1"/>
    <col min="16131" max="16131" width="50.7109375" style="26" customWidth="1"/>
    <col min="16132" max="16132" width="20.140625" style="26" customWidth="1"/>
    <col min="16133" max="16134" width="17.7109375" style="26" bestFit="1" customWidth="1"/>
    <col min="16135" max="16135" width="16.5703125" style="26" bestFit="1" customWidth="1"/>
    <col min="16136" max="16136" width="15.7109375" style="26" bestFit="1" customWidth="1"/>
    <col min="16137" max="16137" width="18.42578125" style="26" bestFit="1" customWidth="1"/>
    <col min="16138" max="16138" width="15.42578125" style="26" bestFit="1" customWidth="1"/>
    <col min="16139" max="16139" width="9.42578125" style="26" bestFit="1" customWidth="1"/>
    <col min="16140" max="16140" width="15.42578125" style="26" bestFit="1" customWidth="1"/>
    <col min="16141" max="16141" width="9.42578125" style="26" bestFit="1" customWidth="1"/>
    <col min="16142" max="16384" width="9.140625" style="26"/>
  </cols>
  <sheetData>
    <row r="1" spans="2:13" ht="15" customHeight="1" x14ac:dyDescent="0.2">
      <c r="B1" s="12"/>
      <c r="C1" s="12"/>
      <c r="D1" s="12"/>
      <c r="E1" s="12"/>
      <c r="F1" s="12"/>
      <c r="G1" s="12"/>
      <c r="H1" s="12"/>
      <c r="I1" s="12"/>
      <c r="J1" s="15"/>
      <c r="K1" s="15"/>
      <c r="L1" s="15"/>
    </row>
    <row r="2" spans="2:13" s="92" customFormat="1" ht="15" customHeight="1" x14ac:dyDescent="0.2">
      <c r="B2" s="133" t="s">
        <v>168</v>
      </c>
      <c r="C2" s="133"/>
      <c r="D2" s="133"/>
      <c r="E2" s="133"/>
      <c r="F2" s="133"/>
      <c r="G2" s="133"/>
      <c r="H2" s="133"/>
      <c r="I2" s="133"/>
      <c r="J2" s="14"/>
      <c r="K2" s="14"/>
      <c r="L2" s="14"/>
    </row>
    <row r="3" spans="2:13" ht="15" customHeight="1" x14ac:dyDescent="0.2">
      <c r="B3" s="12"/>
      <c r="C3" s="12"/>
      <c r="D3" s="12"/>
      <c r="E3" s="12"/>
      <c r="F3" s="12"/>
      <c r="G3" s="12"/>
      <c r="H3" s="12"/>
      <c r="I3" s="12"/>
      <c r="J3" s="15"/>
      <c r="K3" s="15"/>
      <c r="L3" s="15"/>
    </row>
    <row r="4" spans="2:13" s="28" customFormat="1" ht="31.15" customHeight="1" x14ac:dyDescent="0.25">
      <c r="B4" s="131" t="s">
        <v>4</v>
      </c>
      <c r="C4" s="131"/>
      <c r="D4" s="64" t="s">
        <v>32</v>
      </c>
      <c r="E4" s="64" t="s">
        <v>191</v>
      </c>
      <c r="F4" s="64" t="s">
        <v>33</v>
      </c>
      <c r="G4" s="64" t="s">
        <v>34</v>
      </c>
      <c r="H4" s="64" t="s">
        <v>25</v>
      </c>
      <c r="I4" s="64" t="s">
        <v>26</v>
      </c>
    </row>
    <row r="5" spans="2:13" s="32" customFormat="1" ht="15" customHeight="1" x14ac:dyDescent="0.2">
      <c r="B5" s="132">
        <v>1</v>
      </c>
      <c r="C5" s="132"/>
      <c r="D5" s="30">
        <v>2</v>
      </c>
      <c r="E5" s="30">
        <v>3</v>
      </c>
      <c r="F5" s="30">
        <v>4.3333333333333304</v>
      </c>
      <c r="G5" s="30">
        <v>5.0833333333333304</v>
      </c>
      <c r="H5" s="30">
        <v>6</v>
      </c>
      <c r="I5" s="30">
        <v>7</v>
      </c>
      <c r="J5" s="69"/>
      <c r="K5" s="69"/>
      <c r="L5" s="69"/>
      <c r="M5" s="69"/>
    </row>
  </sheetData>
  <mergeCells count="3">
    <mergeCell ref="B4:C4"/>
    <mergeCell ref="B5:C5"/>
    <mergeCell ref="B2:I2"/>
  </mergeCells>
  <pageMargins left="0.7" right="0.7" top="0.75" bottom="0.75" header="0.3" footer="0.3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P77"/>
  <sheetViews>
    <sheetView zoomScaleNormal="100" workbookViewId="0">
      <selection activeCell="I7" sqref="I7"/>
    </sheetView>
  </sheetViews>
  <sheetFormatPr defaultRowHeight="12.75" x14ac:dyDescent="0.2"/>
  <cols>
    <col min="1" max="1" width="9.140625" style="26"/>
    <col min="2" max="2" width="15.85546875" style="26" customWidth="1"/>
    <col min="3" max="3" width="50.7109375" style="44" customWidth="1"/>
    <col min="4" max="4" width="20.140625" style="46" customWidth="1"/>
    <col min="5" max="5" width="17.85546875" style="45" bestFit="1" customWidth="1"/>
    <col min="6" max="6" width="24.140625" style="45" customWidth="1"/>
    <col min="7" max="7" width="9.42578125" style="46" customWidth="1"/>
    <col min="8" max="8" width="14.42578125" style="26" customWidth="1"/>
    <col min="9" max="9" width="10.140625" style="26" bestFit="1" customWidth="1"/>
    <col min="10" max="10" width="15.42578125" style="26" bestFit="1" customWidth="1"/>
    <col min="11" max="11" width="9.42578125" style="26" bestFit="1" customWidth="1"/>
    <col min="12" max="257" width="9.140625" style="26"/>
    <col min="258" max="258" width="15.85546875" style="26" customWidth="1"/>
    <col min="259" max="259" width="50.7109375" style="26" customWidth="1"/>
    <col min="260" max="260" width="20.140625" style="26" customWidth="1"/>
    <col min="261" max="262" width="17.85546875" style="26" bestFit="1" customWidth="1"/>
    <col min="263" max="263" width="16.7109375" style="26" bestFit="1" customWidth="1"/>
    <col min="264" max="264" width="15.42578125" style="26" bestFit="1" customWidth="1"/>
    <col min="265" max="265" width="9.42578125" style="26" bestFit="1" customWidth="1"/>
    <col min="266" max="266" width="15.42578125" style="26" bestFit="1" customWidth="1"/>
    <col min="267" max="267" width="9.42578125" style="26" bestFit="1" customWidth="1"/>
    <col min="268" max="513" width="9.140625" style="26"/>
    <col min="514" max="514" width="15.85546875" style="26" customWidth="1"/>
    <col min="515" max="515" width="50.7109375" style="26" customWidth="1"/>
    <col min="516" max="516" width="20.140625" style="26" customWidth="1"/>
    <col min="517" max="518" width="17.85546875" style="26" bestFit="1" customWidth="1"/>
    <col min="519" max="519" width="16.7109375" style="26" bestFit="1" customWidth="1"/>
    <col min="520" max="520" width="15.42578125" style="26" bestFit="1" customWidth="1"/>
    <col min="521" max="521" width="9.42578125" style="26" bestFit="1" customWidth="1"/>
    <col min="522" max="522" width="15.42578125" style="26" bestFit="1" customWidth="1"/>
    <col min="523" max="523" width="9.42578125" style="26" bestFit="1" customWidth="1"/>
    <col min="524" max="769" width="9.140625" style="26"/>
    <col min="770" max="770" width="15.85546875" style="26" customWidth="1"/>
    <col min="771" max="771" width="50.7109375" style="26" customWidth="1"/>
    <col min="772" max="772" width="20.140625" style="26" customWidth="1"/>
    <col min="773" max="774" width="17.85546875" style="26" bestFit="1" customWidth="1"/>
    <col min="775" max="775" width="16.7109375" style="26" bestFit="1" customWidth="1"/>
    <col min="776" max="776" width="15.42578125" style="26" bestFit="1" customWidth="1"/>
    <col min="777" max="777" width="9.42578125" style="26" bestFit="1" customWidth="1"/>
    <col min="778" max="778" width="15.42578125" style="26" bestFit="1" customWidth="1"/>
    <col min="779" max="779" width="9.42578125" style="26" bestFit="1" customWidth="1"/>
    <col min="780" max="1025" width="9.140625" style="26"/>
    <col min="1026" max="1026" width="15.85546875" style="26" customWidth="1"/>
    <col min="1027" max="1027" width="50.7109375" style="26" customWidth="1"/>
    <col min="1028" max="1028" width="20.140625" style="26" customWidth="1"/>
    <col min="1029" max="1030" width="17.85546875" style="26" bestFit="1" customWidth="1"/>
    <col min="1031" max="1031" width="16.7109375" style="26" bestFit="1" customWidth="1"/>
    <col min="1032" max="1032" width="15.42578125" style="26" bestFit="1" customWidth="1"/>
    <col min="1033" max="1033" width="9.42578125" style="26" bestFit="1" customWidth="1"/>
    <col min="1034" max="1034" width="15.42578125" style="26" bestFit="1" customWidth="1"/>
    <col min="1035" max="1035" width="9.42578125" style="26" bestFit="1" customWidth="1"/>
    <col min="1036" max="1281" width="9.140625" style="26"/>
    <col min="1282" max="1282" width="15.85546875" style="26" customWidth="1"/>
    <col min="1283" max="1283" width="50.7109375" style="26" customWidth="1"/>
    <col min="1284" max="1284" width="20.140625" style="26" customWidth="1"/>
    <col min="1285" max="1286" width="17.85546875" style="26" bestFit="1" customWidth="1"/>
    <col min="1287" max="1287" width="16.7109375" style="26" bestFit="1" customWidth="1"/>
    <col min="1288" max="1288" width="15.42578125" style="26" bestFit="1" customWidth="1"/>
    <col min="1289" max="1289" width="9.42578125" style="26" bestFit="1" customWidth="1"/>
    <col min="1290" max="1290" width="15.42578125" style="26" bestFit="1" customWidth="1"/>
    <col min="1291" max="1291" width="9.42578125" style="26" bestFit="1" customWidth="1"/>
    <col min="1292" max="1537" width="9.140625" style="26"/>
    <col min="1538" max="1538" width="15.85546875" style="26" customWidth="1"/>
    <col min="1539" max="1539" width="50.7109375" style="26" customWidth="1"/>
    <col min="1540" max="1540" width="20.140625" style="26" customWidth="1"/>
    <col min="1541" max="1542" width="17.85546875" style="26" bestFit="1" customWidth="1"/>
    <col min="1543" max="1543" width="16.7109375" style="26" bestFit="1" customWidth="1"/>
    <col min="1544" max="1544" width="15.42578125" style="26" bestFit="1" customWidth="1"/>
    <col min="1545" max="1545" width="9.42578125" style="26" bestFit="1" customWidth="1"/>
    <col min="1546" max="1546" width="15.42578125" style="26" bestFit="1" customWidth="1"/>
    <col min="1547" max="1547" width="9.42578125" style="26" bestFit="1" customWidth="1"/>
    <col min="1548" max="1793" width="9.140625" style="26"/>
    <col min="1794" max="1794" width="15.85546875" style="26" customWidth="1"/>
    <col min="1795" max="1795" width="50.7109375" style="26" customWidth="1"/>
    <col min="1796" max="1796" width="20.140625" style="26" customWidth="1"/>
    <col min="1797" max="1798" width="17.85546875" style="26" bestFit="1" customWidth="1"/>
    <col min="1799" max="1799" width="16.7109375" style="26" bestFit="1" customWidth="1"/>
    <col min="1800" max="1800" width="15.42578125" style="26" bestFit="1" customWidth="1"/>
    <col min="1801" max="1801" width="9.42578125" style="26" bestFit="1" customWidth="1"/>
    <col min="1802" max="1802" width="15.42578125" style="26" bestFit="1" customWidth="1"/>
    <col min="1803" max="1803" width="9.42578125" style="26" bestFit="1" customWidth="1"/>
    <col min="1804" max="2049" width="9.140625" style="26"/>
    <col min="2050" max="2050" width="15.85546875" style="26" customWidth="1"/>
    <col min="2051" max="2051" width="50.7109375" style="26" customWidth="1"/>
    <col min="2052" max="2052" width="20.140625" style="26" customWidth="1"/>
    <col min="2053" max="2054" width="17.85546875" style="26" bestFit="1" customWidth="1"/>
    <col min="2055" max="2055" width="16.7109375" style="26" bestFit="1" customWidth="1"/>
    <col min="2056" max="2056" width="15.42578125" style="26" bestFit="1" customWidth="1"/>
    <col min="2057" max="2057" width="9.42578125" style="26" bestFit="1" customWidth="1"/>
    <col min="2058" max="2058" width="15.42578125" style="26" bestFit="1" customWidth="1"/>
    <col min="2059" max="2059" width="9.42578125" style="26" bestFit="1" customWidth="1"/>
    <col min="2060" max="2305" width="9.140625" style="26"/>
    <col min="2306" max="2306" width="15.85546875" style="26" customWidth="1"/>
    <col min="2307" max="2307" width="50.7109375" style="26" customWidth="1"/>
    <col min="2308" max="2308" width="20.140625" style="26" customWidth="1"/>
    <col min="2309" max="2310" width="17.85546875" style="26" bestFit="1" customWidth="1"/>
    <col min="2311" max="2311" width="16.7109375" style="26" bestFit="1" customWidth="1"/>
    <col min="2312" max="2312" width="15.42578125" style="26" bestFit="1" customWidth="1"/>
    <col min="2313" max="2313" width="9.42578125" style="26" bestFit="1" customWidth="1"/>
    <col min="2314" max="2314" width="15.42578125" style="26" bestFit="1" customWidth="1"/>
    <col min="2315" max="2315" width="9.42578125" style="26" bestFit="1" customWidth="1"/>
    <col min="2316" max="2561" width="9.140625" style="26"/>
    <col min="2562" max="2562" width="15.85546875" style="26" customWidth="1"/>
    <col min="2563" max="2563" width="50.7109375" style="26" customWidth="1"/>
    <col min="2564" max="2564" width="20.140625" style="26" customWidth="1"/>
    <col min="2565" max="2566" width="17.85546875" style="26" bestFit="1" customWidth="1"/>
    <col min="2567" max="2567" width="16.7109375" style="26" bestFit="1" customWidth="1"/>
    <col min="2568" max="2568" width="15.42578125" style="26" bestFit="1" customWidth="1"/>
    <col min="2569" max="2569" width="9.42578125" style="26" bestFit="1" customWidth="1"/>
    <col min="2570" max="2570" width="15.42578125" style="26" bestFit="1" customWidth="1"/>
    <col min="2571" max="2571" width="9.42578125" style="26" bestFit="1" customWidth="1"/>
    <col min="2572" max="2817" width="9.140625" style="26"/>
    <col min="2818" max="2818" width="15.85546875" style="26" customWidth="1"/>
    <col min="2819" max="2819" width="50.7109375" style="26" customWidth="1"/>
    <col min="2820" max="2820" width="20.140625" style="26" customWidth="1"/>
    <col min="2821" max="2822" width="17.85546875" style="26" bestFit="1" customWidth="1"/>
    <col min="2823" max="2823" width="16.7109375" style="26" bestFit="1" customWidth="1"/>
    <col min="2824" max="2824" width="15.42578125" style="26" bestFit="1" customWidth="1"/>
    <col min="2825" max="2825" width="9.42578125" style="26" bestFit="1" customWidth="1"/>
    <col min="2826" max="2826" width="15.42578125" style="26" bestFit="1" customWidth="1"/>
    <col min="2827" max="2827" width="9.42578125" style="26" bestFit="1" customWidth="1"/>
    <col min="2828" max="3073" width="9.140625" style="26"/>
    <col min="3074" max="3074" width="15.85546875" style="26" customWidth="1"/>
    <col min="3075" max="3075" width="50.7109375" style="26" customWidth="1"/>
    <col min="3076" max="3076" width="20.140625" style="26" customWidth="1"/>
    <col min="3077" max="3078" width="17.85546875" style="26" bestFit="1" customWidth="1"/>
    <col min="3079" max="3079" width="16.7109375" style="26" bestFit="1" customWidth="1"/>
    <col min="3080" max="3080" width="15.42578125" style="26" bestFit="1" customWidth="1"/>
    <col min="3081" max="3081" width="9.42578125" style="26" bestFit="1" customWidth="1"/>
    <col min="3082" max="3082" width="15.42578125" style="26" bestFit="1" customWidth="1"/>
    <col min="3083" max="3083" width="9.42578125" style="26" bestFit="1" customWidth="1"/>
    <col min="3084" max="3329" width="9.140625" style="26"/>
    <col min="3330" max="3330" width="15.85546875" style="26" customWidth="1"/>
    <col min="3331" max="3331" width="50.7109375" style="26" customWidth="1"/>
    <col min="3332" max="3332" width="20.140625" style="26" customWidth="1"/>
    <col min="3333" max="3334" width="17.85546875" style="26" bestFit="1" customWidth="1"/>
    <col min="3335" max="3335" width="16.7109375" style="26" bestFit="1" customWidth="1"/>
    <col min="3336" max="3336" width="15.42578125" style="26" bestFit="1" customWidth="1"/>
    <col min="3337" max="3337" width="9.42578125" style="26" bestFit="1" customWidth="1"/>
    <col min="3338" max="3338" width="15.42578125" style="26" bestFit="1" customWidth="1"/>
    <col min="3339" max="3339" width="9.42578125" style="26" bestFit="1" customWidth="1"/>
    <col min="3340" max="3585" width="9.140625" style="26"/>
    <col min="3586" max="3586" width="15.85546875" style="26" customWidth="1"/>
    <col min="3587" max="3587" width="50.7109375" style="26" customWidth="1"/>
    <col min="3588" max="3588" width="20.140625" style="26" customWidth="1"/>
    <col min="3589" max="3590" width="17.85546875" style="26" bestFit="1" customWidth="1"/>
    <col min="3591" max="3591" width="16.7109375" style="26" bestFit="1" customWidth="1"/>
    <col min="3592" max="3592" width="15.42578125" style="26" bestFit="1" customWidth="1"/>
    <col min="3593" max="3593" width="9.42578125" style="26" bestFit="1" customWidth="1"/>
    <col min="3594" max="3594" width="15.42578125" style="26" bestFit="1" customWidth="1"/>
    <col min="3595" max="3595" width="9.42578125" style="26" bestFit="1" customWidth="1"/>
    <col min="3596" max="3841" width="9.140625" style="26"/>
    <col min="3842" max="3842" width="15.85546875" style="26" customWidth="1"/>
    <col min="3843" max="3843" width="50.7109375" style="26" customWidth="1"/>
    <col min="3844" max="3844" width="20.140625" style="26" customWidth="1"/>
    <col min="3845" max="3846" width="17.85546875" style="26" bestFit="1" customWidth="1"/>
    <col min="3847" max="3847" width="16.7109375" style="26" bestFit="1" customWidth="1"/>
    <col min="3848" max="3848" width="15.42578125" style="26" bestFit="1" customWidth="1"/>
    <col min="3849" max="3849" width="9.42578125" style="26" bestFit="1" customWidth="1"/>
    <col min="3850" max="3850" width="15.42578125" style="26" bestFit="1" customWidth="1"/>
    <col min="3851" max="3851" width="9.42578125" style="26" bestFit="1" customWidth="1"/>
    <col min="3852" max="4097" width="9.140625" style="26"/>
    <col min="4098" max="4098" width="15.85546875" style="26" customWidth="1"/>
    <col min="4099" max="4099" width="50.7109375" style="26" customWidth="1"/>
    <col min="4100" max="4100" width="20.140625" style="26" customWidth="1"/>
    <col min="4101" max="4102" width="17.85546875" style="26" bestFit="1" customWidth="1"/>
    <col min="4103" max="4103" width="16.7109375" style="26" bestFit="1" customWidth="1"/>
    <col min="4104" max="4104" width="15.42578125" style="26" bestFit="1" customWidth="1"/>
    <col min="4105" max="4105" width="9.42578125" style="26" bestFit="1" customWidth="1"/>
    <col min="4106" max="4106" width="15.42578125" style="26" bestFit="1" customWidth="1"/>
    <col min="4107" max="4107" width="9.42578125" style="26" bestFit="1" customWidth="1"/>
    <col min="4108" max="4353" width="9.140625" style="26"/>
    <col min="4354" max="4354" width="15.85546875" style="26" customWidth="1"/>
    <col min="4355" max="4355" width="50.7109375" style="26" customWidth="1"/>
    <col min="4356" max="4356" width="20.140625" style="26" customWidth="1"/>
    <col min="4357" max="4358" width="17.85546875" style="26" bestFit="1" customWidth="1"/>
    <col min="4359" max="4359" width="16.7109375" style="26" bestFit="1" customWidth="1"/>
    <col min="4360" max="4360" width="15.42578125" style="26" bestFit="1" customWidth="1"/>
    <col min="4361" max="4361" width="9.42578125" style="26" bestFit="1" customWidth="1"/>
    <col min="4362" max="4362" width="15.42578125" style="26" bestFit="1" customWidth="1"/>
    <col min="4363" max="4363" width="9.42578125" style="26" bestFit="1" customWidth="1"/>
    <col min="4364" max="4609" width="9.140625" style="26"/>
    <col min="4610" max="4610" width="15.85546875" style="26" customWidth="1"/>
    <col min="4611" max="4611" width="50.7109375" style="26" customWidth="1"/>
    <col min="4612" max="4612" width="20.140625" style="26" customWidth="1"/>
    <col min="4613" max="4614" width="17.85546875" style="26" bestFit="1" customWidth="1"/>
    <col min="4615" max="4615" width="16.7109375" style="26" bestFit="1" customWidth="1"/>
    <col min="4616" max="4616" width="15.42578125" style="26" bestFit="1" customWidth="1"/>
    <col min="4617" max="4617" width="9.42578125" style="26" bestFit="1" customWidth="1"/>
    <col min="4618" max="4618" width="15.42578125" style="26" bestFit="1" customWidth="1"/>
    <col min="4619" max="4619" width="9.42578125" style="26" bestFit="1" customWidth="1"/>
    <col min="4620" max="4865" width="9.140625" style="26"/>
    <col min="4866" max="4866" width="15.85546875" style="26" customWidth="1"/>
    <col min="4867" max="4867" width="50.7109375" style="26" customWidth="1"/>
    <col min="4868" max="4868" width="20.140625" style="26" customWidth="1"/>
    <col min="4869" max="4870" width="17.85546875" style="26" bestFit="1" customWidth="1"/>
    <col min="4871" max="4871" width="16.7109375" style="26" bestFit="1" customWidth="1"/>
    <col min="4872" max="4872" width="15.42578125" style="26" bestFit="1" customWidth="1"/>
    <col min="4873" max="4873" width="9.42578125" style="26" bestFit="1" customWidth="1"/>
    <col min="4874" max="4874" width="15.42578125" style="26" bestFit="1" customWidth="1"/>
    <col min="4875" max="4875" width="9.42578125" style="26" bestFit="1" customWidth="1"/>
    <col min="4876" max="5121" width="9.140625" style="26"/>
    <col min="5122" max="5122" width="15.85546875" style="26" customWidth="1"/>
    <col min="5123" max="5123" width="50.7109375" style="26" customWidth="1"/>
    <col min="5124" max="5124" width="20.140625" style="26" customWidth="1"/>
    <col min="5125" max="5126" width="17.85546875" style="26" bestFit="1" customWidth="1"/>
    <col min="5127" max="5127" width="16.7109375" style="26" bestFit="1" customWidth="1"/>
    <col min="5128" max="5128" width="15.42578125" style="26" bestFit="1" customWidth="1"/>
    <col min="5129" max="5129" width="9.42578125" style="26" bestFit="1" customWidth="1"/>
    <col min="5130" max="5130" width="15.42578125" style="26" bestFit="1" customWidth="1"/>
    <col min="5131" max="5131" width="9.42578125" style="26" bestFit="1" customWidth="1"/>
    <col min="5132" max="5377" width="9.140625" style="26"/>
    <col min="5378" max="5378" width="15.85546875" style="26" customWidth="1"/>
    <col min="5379" max="5379" width="50.7109375" style="26" customWidth="1"/>
    <col min="5380" max="5380" width="20.140625" style="26" customWidth="1"/>
    <col min="5381" max="5382" width="17.85546875" style="26" bestFit="1" customWidth="1"/>
    <col min="5383" max="5383" width="16.7109375" style="26" bestFit="1" customWidth="1"/>
    <col min="5384" max="5384" width="15.42578125" style="26" bestFit="1" customWidth="1"/>
    <col min="5385" max="5385" width="9.42578125" style="26" bestFit="1" customWidth="1"/>
    <col min="5386" max="5386" width="15.42578125" style="26" bestFit="1" customWidth="1"/>
    <col min="5387" max="5387" width="9.42578125" style="26" bestFit="1" customWidth="1"/>
    <col min="5388" max="5633" width="9.140625" style="26"/>
    <col min="5634" max="5634" width="15.85546875" style="26" customWidth="1"/>
    <col min="5635" max="5635" width="50.7109375" style="26" customWidth="1"/>
    <col min="5636" max="5636" width="20.140625" style="26" customWidth="1"/>
    <col min="5637" max="5638" width="17.85546875" style="26" bestFit="1" customWidth="1"/>
    <col min="5639" max="5639" width="16.7109375" style="26" bestFit="1" customWidth="1"/>
    <col min="5640" max="5640" width="15.42578125" style="26" bestFit="1" customWidth="1"/>
    <col min="5641" max="5641" width="9.42578125" style="26" bestFit="1" customWidth="1"/>
    <col min="5642" max="5642" width="15.42578125" style="26" bestFit="1" customWidth="1"/>
    <col min="5643" max="5643" width="9.42578125" style="26" bestFit="1" customWidth="1"/>
    <col min="5644" max="5889" width="9.140625" style="26"/>
    <col min="5890" max="5890" width="15.85546875" style="26" customWidth="1"/>
    <col min="5891" max="5891" width="50.7109375" style="26" customWidth="1"/>
    <col min="5892" max="5892" width="20.140625" style="26" customWidth="1"/>
    <col min="5893" max="5894" width="17.85546875" style="26" bestFit="1" customWidth="1"/>
    <col min="5895" max="5895" width="16.7109375" style="26" bestFit="1" customWidth="1"/>
    <col min="5896" max="5896" width="15.42578125" style="26" bestFit="1" customWidth="1"/>
    <col min="5897" max="5897" width="9.42578125" style="26" bestFit="1" customWidth="1"/>
    <col min="5898" max="5898" width="15.42578125" style="26" bestFit="1" customWidth="1"/>
    <col min="5899" max="5899" width="9.42578125" style="26" bestFit="1" customWidth="1"/>
    <col min="5900" max="6145" width="9.140625" style="26"/>
    <col min="6146" max="6146" width="15.85546875" style="26" customWidth="1"/>
    <col min="6147" max="6147" width="50.7109375" style="26" customWidth="1"/>
    <col min="6148" max="6148" width="20.140625" style="26" customWidth="1"/>
    <col min="6149" max="6150" width="17.85546875" style="26" bestFit="1" customWidth="1"/>
    <col min="6151" max="6151" width="16.7109375" style="26" bestFit="1" customWidth="1"/>
    <col min="6152" max="6152" width="15.42578125" style="26" bestFit="1" customWidth="1"/>
    <col min="6153" max="6153" width="9.42578125" style="26" bestFit="1" customWidth="1"/>
    <col min="6154" max="6154" width="15.42578125" style="26" bestFit="1" customWidth="1"/>
    <col min="6155" max="6155" width="9.42578125" style="26" bestFit="1" customWidth="1"/>
    <col min="6156" max="6401" width="9.140625" style="26"/>
    <col min="6402" max="6402" width="15.85546875" style="26" customWidth="1"/>
    <col min="6403" max="6403" width="50.7109375" style="26" customWidth="1"/>
    <col min="6404" max="6404" width="20.140625" style="26" customWidth="1"/>
    <col min="6405" max="6406" width="17.85546875" style="26" bestFit="1" customWidth="1"/>
    <col min="6407" max="6407" width="16.7109375" style="26" bestFit="1" customWidth="1"/>
    <col min="6408" max="6408" width="15.42578125" style="26" bestFit="1" customWidth="1"/>
    <col min="6409" max="6409" width="9.42578125" style="26" bestFit="1" customWidth="1"/>
    <col min="6410" max="6410" width="15.42578125" style="26" bestFit="1" customWidth="1"/>
    <col min="6411" max="6411" width="9.42578125" style="26" bestFit="1" customWidth="1"/>
    <col min="6412" max="6657" width="9.140625" style="26"/>
    <col min="6658" max="6658" width="15.85546875" style="26" customWidth="1"/>
    <col min="6659" max="6659" width="50.7109375" style="26" customWidth="1"/>
    <col min="6660" max="6660" width="20.140625" style="26" customWidth="1"/>
    <col min="6661" max="6662" width="17.85546875" style="26" bestFit="1" customWidth="1"/>
    <col min="6663" max="6663" width="16.7109375" style="26" bestFit="1" customWidth="1"/>
    <col min="6664" max="6664" width="15.42578125" style="26" bestFit="1" customWidth="1"/>
    <col min="6665" max="6665" width="9.42578125" style="26" bestFit="1" customWidth="1"/>
    <col min="6666" max="6666" width="15.42578125" style="26" bestFit="1" customWidth="1"/>
    <col min="6667" max="6667" width="9.42578125" style="26" bestFit="1" customWidth="1"/>
    <col min="6668" max="6913" width="9.140625" style="26"/>
    <col min="6914" max="6914" width="15.85546875" style="26" customWidth="1"/>
    <col min="6915" max="6915" width="50.7109375" style="26" customWidth="1"/>
    <col min="6916" max="6916" width="20.140625" style="26" customWidth="1"/>
    <col min="6917" max="6918" width="17.85546875" style="26" bestFit="1" customWidth="1"/>
    <col min="6919" max="6919" width="16.7109375" style="26" bestFit="1" customWidth="1"/>
    <col min="6920" max="6920" width="15.42578125" style="26" bestFit="1" customWidth="1"/>
    <col min="6921" max="6921" width="9.42578125" style="26" bestFit="1" customWidth="1"/>
    <col min="6922" max="6922" width="15.42578125" style="26" bestFit="1" customWidth="1"/>
    <col min="6923" max="6923" width="9.42578125" style="26" bestFit="1" customWidth="1"/>
    <col min="6924" max="7169" width="9.140625" style="26"/>
    <col min="7170" max="7170" width="15.85546875" style="26" customWidth="1"/>
    <col min="7171" max="7171" width="50.7109375" style="26" customWidth="1"/>
    <col min="7172" max="7172" width="20.140625" style="26" customWidth="1"/>
    <col min="7173" max="7174" width="17.85546875" style="26" bestFit="1" customWidth="1"/>
    <col min="7175" max="7175" width="16.7109375" style="26" bestFit="1" customWidth="1"/>
    <col min="7176" max="7176" width="15.42578125" style="26" bestFit="1" customWidth="1"/>
    <col min="7177" max="7177" width="9.42578125" style="26" bestFit="1" customWidth="1"/>
    <col min="7178" max="7178" width="15.42578125" style="26" bestFit="1" customWidth="1"/>
    <col min="7179" max="7179" width="9.42578125" style="26" bestFit="1" customWidth="1"/>
    <col min="7180" max="7425" width="9.140625" style="26"/>
    <col min="7426" max="7426" width="15.85546875" style="26" customWidth="1"/>
    <col min="7427" max="7427" width="50.7109375" style="26" customWidth="1"/>
    <col min="7428" max="7428" width="20.140625" style="26" customWidth="1"/>
    <col min="7429" max="7430" width="17.85546875" style="26" bestFit="1" customWidth="1"/>
    <col min="7431" max="7431" width="16.7109375" style="26" bestFit="1" customWidth="1"/>
    <col min="7432" max="7432" width="15.42578125" style="26" bestFit="1" customWidth="1"/>
    <col min="7433" max="7433" width="9.42578125" style="26" bestFit="1" customWidth="1"/>
    <col min="7434" max="7434" width="15.42578125" style="26" bestFit="1" customWidth="1"/>
    <col min="7435" max="7435" width="9.42578125" style="26" bestFit="1" customWidth="1"/>
    <col min="7436" max="7681" width="9.140625" style="26"/>
    <col min="7682" max="7682" width="15.85546875" style="26" customWidth="1"/>
    <col min="7683" max="7683" width="50.7109375" style="26" customWidth="1"/>
    <col min="7684" max="7684" width="20.140625" style="26" customWidth="1"/>
    <col min="7685" max="7686" width="17.85546875" style="26" bestFit="1" customWidth="1"/>
    <col min="7687" max="7687" width="16.7109375" style="26" bestFit="1" customWidth="1"/>
    <col min="7688" max="7688" width="15.42578125" style="26" bestFit="1" customWidth="1"/>
    <col min="7689" max="7689" width="9.42578125" style="26" bestFit="1" customWidth="1"/>
    <col min="7690" max="7690" width="15.42578125" style="26" bestFit="1" customWidth="1"/>
    <col min="7691" max="7691" width="9.42578125" style="26" bestFit="1" customWidth="1"/>
    <col min="7692" max="7937" width="9.140625" style="26"/>
    <col min="7938" max="7938" width="15.85546875" style="26" customWidth="1"/>
    <col min="7939" max="7939" width="50.7109375" style="26" customWidth="1"/>
    <col min="7940" max="7940" width="20.140625" style="26" customWidth="1"/>
    <col min="7941" max="7942" width="17.85546875" style="26" bestFit="1" customWidth="1"/>
    <col min="7943" max="7943" width="16.7109375" style="26" bestFit="1" customWidth="1"/>
    <col min="7944" max="7944" width="15.42578125" style="26" bestFit="1" customWidth="1"/>
    <col min="7945" max="7945" width="9.42578125" style="26" bestFit="1" customWidth="1"/>
    <col min="7946" max="7946" width="15.42578125" style="26" bestFit="1" customWidth="1"/>
    <col min="7947" max="7947" width="9.42578125" style="26" bestFit="1" customWidth="1"/>
    <col min="7948" max="8193" width="9.140625" style="26"/>
    <col min="8194" max="8194" width="15.85546875" style="26" customWidth="1"/>
    <col min="8195" max="8195" width="50.7109375" style="26" customWidth="1"/>
    <col min="8196" max="8196" width="20.140625" style="26" customWidth="1"/>
    <col min="8197" max="8198" width="17.85546875" style="26" bestFit="1" customWidth="1"/>
    <col min="8199" max="8199" width="16.7109375" style="26" bestFit="1" customWidth="1"/>
    <col min="8200" max="8200" width="15.42578125" style="26" bestFit="1" customWidth="1"/>
    <col min="8201" max="8201" width="9.42578125" style="26" bestFit="1" customWidth="1"/>
    <col min="8202" max="8202" width="15.42578125" style="26" bestFit="1" customWidth="1"/>
    <col min="8203" max="8203" width="9.42578125" style="26" bestFit="1" customWidth="1"/>
    <col min="8204" max="8449" width="9.140625" style="26"/>
    <col min="8450" max="8450" width="15.85546875" style="26" customWidth="1"/>
    <col min="8451" max="8451" width="50.7109375" style="26" customWidth="1"/>
    <col min="8452" max="8452" width="20.140625" style="26" customWidth="1"/>
    <col min="8453" max="8454" width="17.85546875" style="26" bestFit="1" customWidth="1"/>
    <col min="8455" max="8455" width="16.7109375" style="26" bestFit="1" customWidth="1"/>
    <col min="8456" max="8456" width="15.42578125" style="26" bestFit="1" customWidth="1"/>
    <col min="8457" max="8457" width="9.42578125" style="26" bestFit="1" customWidth="1"/>
    <col min="8458" max="8458" width="15.42578125" style="26" bestFit="1" customWidth="1"/>
    <col min="8459" max="8459" width="9.42578125" style="26" bestFit="1" customWidth="1"/>
    <col min="8460" max="8705" width="9.140625" style="26"/>
    <col min="8706" max="8706" width="15.85546875" style="26" customWidth="1"/>
    <col min="8707" max="8707" width="50.7109375" style="26" customWidth="1"/>
    <col min="8708" max="8708" width="20.140625" style="26" customWidth="1"/>
    <col min="8709" max="8710" width="17.85546875" style="26" bestFit="1" customWidth="1"/>
    <col min="8711" max="8711" width="16.7109375" style="26" bestFit="1" customWidth="1"/>
    <col min="8712" max="8712" width="15.42578125" style="26" bestFit="1" customWidth="1"/>
    <col min="8713" max="8713" width="9.42578125" style="26" bestFit="1" customWidth="1"/>
    <col min="8714" max="8714" width="15.42578125" style="26" bestFit="1" customWidth="1"/>
    <col min="8715" max="8715" width="9.42578125" style="26" bestFit="1" customWidth="1"/>
    <col min="8716" max="8961" width="9.140625" style="26"/>
    <col min="8962" max="8962" width="15.85546875" style="26" customWidth="1"/>
    <col min="8963" max="8963" width="50.7109375" style="26" customWidth="1"/>
    <col min="8964" max="8964" width="20.140625" style="26" customWidth="1"/>
    <col min="8965" max="8966" width="17.85546875" style="26" bestFit="1" customWidth="1"/>
    <col min="8967" max="8967" width="16.7109375" style="26" bestFit="1" customWidth="1"/>
    <col min="8968" max="8968" width="15.42578125" style="26" bestFit="1" customWidth="1"/>
    <col min="8969" max="8969" width="9.42578125" style="26" bestFit="1" customWidth="1"/>
    <col min="8970" max="8970" width="15.42578125" style="26" bestFit="1" customWidth="1"/>
    <col min="8971" max="8971" width="9.42578125" style="26" bestFit="1" customWidth="1"/>
    <col min="8972" max="9217" width="9.140625" style="26"/>
    <col min="9218" max="9218" width="15.85546875" style="26" customWidth="1"/>
    <col min="9219" max="9219" width="50.7109375" style="26" customWidth="1"/>
    <col min="9220" max="9220" width="20.140625" style="26" customWidth="1"/>
    <col min="9221" max="9222" width="17.85546875" style="26" bestFit="1" customWidth="1"/>
    <col min="9223" max="9223" width="16.7109375" style="26" bestFit="1" customWidth="1"/>
    <col min="9224" max="9224" width="15.42578125" style="26" bestFit="1" customWidth="1"/>
    <col min="9225" max="9225" width="9.42578125" style="26" bestFit="1" customWidth="1"/>
    <col min="9226" max="9226" width="15.42578125" style="26" bestFit="1" customWidth="1"/>
    <col min="9227" max="9227" width="9.42578125" style="26" bestFit="1" customWidth="1"/>
    <col min="9228" max="9473" width="9.140625" style="26"/>
    <col min="9474" max="9474" width="15.85546875" style="26" customWidth="1"/>
    <col min="9475" max="9475" width="50.7109375" style="26" customWidth="1"/>
    <col min="9476" max="9476" width="20.140625" style="26" customWidth="1"/>
    <col min="9477" max="9478" width="17.85546875" style="26" bestFit="1" customWidth="1"/>
    <col min="9479" max="9479" width="16.7109375" style="26" bestFit="1" customWidth="1"/>
    <col min="9480" max="9480" width="15.42578125" style="26" bestFit="1" customWidth="1"/>
    <col min="9481" max="9481" width="9.42578125" style="26" bestFit="1" customWidth="1"/>
    <col min="9482" max="9482" width="15.42578125" style="26" bestFit="1" customWidth="1"/>
    <col min="9483" max="9483" width="9.42578125" style="26" bestFit="1" customWidth="1"/>
    <col min="9484" max="9729" width="9.140625" style="26"/>
    <col min="9730" max="9730" width="15.85546875" style="26" customWidth="1"/>
    <col min="9731" max="9731" width="50.7109375" style="26" customWidth="1"/>
    <col min="9732" max="9732" width="20.140625" style="26" customWidth="1"/>
    <col min="9733" max="9734" width="17.85546875" style="26" bestFit="1" customWidth="1"/>
    <col min="9735" max="9735" width="16.7109375" style="26" bestFit="1" customWidth="1"/>
    <col min="9736" max="9736" width="15.42578125" style="26" bestFit="1" customWidth="1"/>
    <col min="9737" max="9737" width="9.42578125" style="26" bestFit="1" customWidth="1"/>
    <col min="9738" max="9738" width="15.42578125" style="26" bestFit="1" customWidth="1"/>
    <col min="9739" max="9739" width="9.42578125" style="26" bestFit="1" customWidth="1"/>
    <col min="9740" max="9985" width="9.140625" style="26"/>
    <col min="9986" max="9986" width="15.85546875" style="26" customWidth="1"/>
    <col min="9987" max="9987" width="50.7109375" style="26" customWidth="1"/>
    <col min="9988" max="9988" width="20.140625" style="26" customWidth="1"/>
    <col min="9989" max="9990" width="17.85546875" style="26" bestFit="1" customWidth="1"/>
    <col min="9991" max="9991" width="16.7109375" style="26" bestFit="1" customWidth="1"/>
    <col min="9992" max="9992" width="15.42578125" style="26" bestFit="1" customWidth="1"/>
    <col min="9993" max="9993" width="9.42578125" style="26" bestFit="1" customWidth="1"/>
    <col min="9994" max="9994" width="15.42578125" style="26" bestFit="1" customWidth="1"/>
    <col min="9995" max="9995" width="9.42578125" style="26" bestFit="1" customWidth="1"/>
    <col min="9996" max="10241" width="9.140625" style="26"/>
    <col min="10242" max="10242" width="15.85546875" style="26" customWidth="1"/>
    <col min="10243" max="10243" width="50.7109375" style="26" customWidth="1"/>
    <col min="10244" max="10244" width="20.140625" style="26" customWidth="1"/>
    <col min="10245" max="10246" width="17.85546875" style="26" bestFit="1" customWidth="1"/>
    <col min="10247" max="10247" width="16.7109375" style="26" bestFit="1" customWidth="1"/>
    <col min="10248" max="10248" width="15.42578125" style="26" bestFit="1" customWidth="1"/>
    <col min="10249" max="10249" width="9.42578125" style="26" bestFit="1" customWidth="1"/>
    <col min="10250" max="10250" width="15.42578125" style="26" bestFit="1" customWidth="1"/>
    <col min="10251" max="10251" width="9.42578125" style="26" bestFit="1" customWidth="1"/>
    <col min="10252" max="10497" width="9.140625" style="26"/>
    <col min="10498" max="10498" width="15.85546875" style="26" customWidth="1"/>
    <col min="10499" max="10499" width="50.7109375" style="26" customWidth="1"/>
    <col min="10500" max="10500" width="20.140625" style="26" customWidth="1"/>
    <col min="10501" max="10502" width="17.85546875" style="26" bestFit="1" customWidth="1"/>
    <col min="10503" max="10503" width="16.7109375" style="26" bestFit="1" customWidth="1"/>
    <col min="10504" max="10504" width="15.42578125" style="26" bestFit="1" customWidth="1"/>
    <col min="10505" max="10505" width="9.42578125" style="26" bestFit="1" customWidth="1"/>
    <col min="10506" max="10506" width="15.42578125" style="26" bestFit="1" customWidth="1"/>
    <col min="10507" max="10507" width="9.42578125" style="26" bestFit="1" customWidth="1"/>
    <col min="10508" max="10753" width="9.140625" style="26"/>
    <col min="10754" max="10754" width="15.85546875" style="26" customWidth="1"/>
    <col min="10755" max="10755" width="50.7109375" style="26" customWidth="1"/>
    <col min="10756" max="10756" width="20.140625" style="26" customWidth="1"/>
    <col min="10757" max="10758" width="17.85546875" style="26" bestFit="1" customWidth="1"/>
    <col min="10759" max="10759" width="16.7109375" style="26" bestFit="1" customWidth="1"/>
    <col min="10760" max="10760" width="15.42578125" style="26" bestFit="1" customWidth="1"/>
    <col min="10761" max="10761" width="9.42578125" style="26" bestFit="1" customWidth="1"/>
    <col min="10762" max="10762" width="15.42578125" style="26" bestFit="1" customWidth="1"/>
    <col min="10763" max="10763" width="9.42578125" style="26" bestFit="1" customWidth="1"/>
    <col min="10764" max="11009" width="9.140625" style="26"/>
    <col min="11010" max="11010" width="15.85546875" style="26" customWidth="1"/>
    <col min="11011" max="11011" width="50.7109375" style="26" customWidth="1"/>
    <col min="11012" max="11012" width="20.140625" style="26" customWidth="1"/>
    <col min="11013" max="11014" width="17.85546875" style="26" bestFit="1" customWidth="1"/>
    <col min="11015" max="11015" width="16.7109375" style="26" bestFit="1" customWidth="1"/>
    <col min="11016" max="11016" width="15.42578125" style="26" bestFit="1" customWidth="1"/>
    <col min="11017" max="11017" width="9.42578125" style="26" bestFit="1" customWidth="1"/>
    <col min="11018" max="11018" width="15.42578125" style="26" bestFit="1" customWidth="1"/>
    <col min="11019" max="11019" width="9.42578125" style="26" bestFit="1" customWidth="1"/>
    <col min="11020" max="11265" width="9.140625" style="26"/>
    <col min="11266" max="11266" width="15.85546875" style="26" customWidth="1"/>
    <col min="11267" max="11267" width="50.7109375" style="26" customWidth="1"/>
    <col min="11268" max="11268" width="20.140625" style="26" customWidth="1"/>
    <col min="11269" max="11270" width="17.85546875" style="26" bestFit="1" customWidth="1"/>
    <col min="11271" max="11271" width="16.7109375" style="26" bestFit="1" customWidth="1"/>
    <col min="11272" max="11272" width="15.42578125" style="26" bestFit="1" customWidth="1"/>
    <col min="11273" max="11273" width="9.42578125" style="26" bestFit="1" customWidth="1"/>
    <col min="11274" max="11274" width="15.42578125" style="26" bestFit="1" customWidth="1"/>
    <col min="11275" max="11275" width="9.42578125" style="26" bestFit="1" customWidth="1"/>
    <col min="11276" max="11521" width="9.140625" style="26"/>
    <col min="11522" max="11522" width="15.85546875" style="26" customWidth="1"/>
    <col min="11523" max="11523" width="50.7109375" style="26" customWidth="1"/>
    <col min="11524" max="11524" width="20.140625" style="26" customWidth="1"/>
    <col min="11525" max="11526" width="17.85546875" style="26" bestFit="1" customWidth="1"/>
    <col min="11527" max="11527" width="16.7109375" style="26" bestFit="1" customWidth="1"/>
    <col min="11528" max="11528" width="15.42578125" style="26" bestFit="1" customWidth="1"/>
    <col min="11529" max="11529" width="9.42578125" style="26" bestFit="1" customWidth="1"/>
    <col min="11530" max="11530" width="15.42578125" style="26" bestFit="1" customWidth="1"/>
    <col min="11531" max="11531" width="9.42578125" style="26" bestFit="1" customWidth="1"/>
    <col min="11532" max="11777" width="9.140625" style="26"/>
    <col min="11778" max="11778" width="15.85546875" style="26" customWidth="1"/>
    <col min="11779" max="11779" width="50.7109375" style="26" customWidth="1"/>
    <col min="11780" max="11780" width="20.140625" style="26" customWidth="1"/>
    <col min="11781" max="11782" width="17.85546875" style="26" bestFit="1" customWidth="1"/>
    <col min="11783" max="11783" width="16.7109375" style="26" bestFit="1" customWidth="1"/>
    <col min="11784" max="11784" width="15.42578125" style="26" bestFit="1" customWidth="1"/>
    <col min="11785" max="11785" width="9.42578125" style="26" bestFit="1" customWidth="1"/>
    <col min="11786" max="11786" width="15.42578125" style="26" bestFit="1" customWidth="1"/>
    <col min="11787" max="11787" width="9.42578125" style="26" bestFit="1" customWidth="1"/>
    <col min="11788" max="12033" width="9.140625" style="26"/>
    <col min="12034" max="12034" width="15.85546875" style="26" customWidth="1"/>
    <col min="12035" max="12035" width="50.7109375" style="26" customWidth="1"/>
    <col min="12036" max="12036" width="20.140625" style="26" customWidth="1"/>
    <col min="12037" max="12038" width="17.85546875" style="26" bestFit="1" customWidth="1"/>
    <col min="12039" max="12039" width="16.7109375" style="26" bestFit="1" customWidth="1"/>
    <col min="12040" max="12040" width="15.42578125" style="26" bestFit="1" customWidth="1"/>
    <col min="12041" max="12041" width="9.42578125" style="26" bestFit="1" customWidth="1"/>
    <col min="12042" max="12042" width="15.42578125" style="26" bestFit="1" customWidth="1"/>
    <col min="12043" max="12043" width="9.42578125" style="26" bestFit="1" customWidth="1"/>
    <col min="12044" max="12289" width="9.140625" style="26"/>
    <col min="12290" max="12290" width="15.85546875" style="26" customWidth="1"/>
    <col min="12291" max="12291" width="50.7109375" style="26" customWidth="1"/>
    <col min="12292" max="12292" width="20.140625" style="26" customWidth="1"/>
    <col min="12293" max="12294" width="17.85546875" style="26" bestFit="1" customWidth="1"/>
    <col min="12295" max="12295" width="16.7109375" style="26" bestFit="1" customWidth="1"/>
    <col min="12296" max="12296" width="15.42578125" style="26" bestFit="1" customWidth="1"/>
    <col min="12297" max="12297" width="9.42578125" style="26" bestFit="1" customWidth="1"/>
    <col min="12298" max="12298" width="15.42578125" style="26" bestFit="1" customWidth="1"/>
    <col min="12299" max="12299" width="9.42578125" style="26" bestFit="1" customWidth="1"/>
    <col min="12300" max="12545" width="9.140625" style="26"/>
    <col min="12546" max="12546" width="15.85546875" style="26" customWidth="1"/>
    <col min="12547" max="12547" width="50.7109375" style="26" customWidth="1"/>
    <col min="12548" max="12548" width="20.140625" style="26" customWidth="1"/>
    <col min="12549" max="12550" width="17.85546875" style="26" bestFit="1" customWidth="1"/>
    <col min="12551" max="12551" width="16.7109375" style="26" bestFit="1" customWidth="1"/>
    <col min="12552" max="12552" width="15.42578125" style="26" bestFit="1" customWidth="1"/>
    <col min="12553" max="12553" width="9.42578125" style="26" bestFit="1" customWidth="1"/>
    <col min="12554" max="12554" width="15.42578125" style="26" bestFit="1" customWidth="1"/>
    <col min="12555" max="12555" width="9.42578125" style="26" bestFit="1" customWidth="1"/>
    <col min="12556" max="12801" width="9.140625" style="26"/>
    <col min="12802" max="12802" width="15.85546875" style="26" customWidth="1"/>
    <col min="12803" max="12803" width="50.7109375" style="26" customWidth="1"/>
    <col min="12804" max="12804" width="20.140625" style="26" customWidth="1"/>
    <col min="12805" max="12806" width="17.85546875" style="26" bestFit="1" customWidth="1"/>
    <col min="12807" max="12807" width="16.7109375" style="26" bestFit="1" customWidth="1"/>
    <col min="12808" max="12808" width="15.42578125" style="26" bestFit="1" customWidth="1"/>
    <col min="12809" max="12809" width="9.42578125" style="26" bestFit="1" customWidth="1"/>
    <col min="12810" max="12810" width="15.42578125" style="26" bestFit="1" customWidth="1"/>
    <col min="12811" max="12811" width="9.42578125" style="26" bestFit="1" customWidth="1"/>
    <col min="12812" max="13057" width="9.140625" style="26"/>
    <col min="13058" max="13058" width="15.85546875" style="26" customWidth="1"/>
    <col min="13059" max="13059" width="50.7109375" style="26" customWidth="1"/>
    <col min="13060" max="13060" width="20.140625" style="26" customWidth="1"/>
    <col min="13061" max="13062" width="17.85546875" style="26" bestFit="1" customWidth="1"/>
    <col min="13063" max="13063" width="16.7109375" style="26" bestFit="1" customWidth="1"/>
    <col min="13064" max="13064" width="15.42578125" style="26" bestFit="1" customWidth="1"/>
    <col min="13065" max="13065" width="9.42578125" style="26" bestFit="1" customWidth="1"/>
    <col min="13066" max="13066" width="15.42578125" style="26" bestFit="1" customWidth="1"/>
    <col min="13067" max="13067" width="9.42578125" style="26" bestFit="1" customWidth="1"/>
    <col min="13068" max="13313" width="9.140625" style="26"/>
    <col min="13314" max="13314" width="15.85546875" style="26" customWidth="1"/>
    <col min="13315" max="13315" width="50.7109375" style="26" customWidth="1"/>
    <col min="13316" max="13316" width="20.140625" style="26" customWidth="1"/>
    <col min="13317" max="13318" width="17.85546875" style="26" bestFit="1" customWidth="1"/>
    <col min="13319" max="13319" width="16.7109375" style="26" bestFit="1" customWidth="1"/>
    <col min="13320" max="13320" width="15.42578125" style="26" bestFit="1" customWidth="1"/>
    <col min="13321" max="13321" width="9.42578125" style="26" bestFit="1" customWidth="1"/>
    <col min="13322" max="13322" width="15.42578125" style="26" bestFit="1" customWidth="1"/>
    <col min="13323" max="13323" width="9.42578125" style="26" bestFit="1" customWidth="1"/>
    <col min="13324" max="13569" width="9.140625" style="26"/>
    <col min="13570" max="13570" width="15.85546875" style="26" customWidth="1"/>
    <col min="13571" max="13571" width="50.7109375" style="26" customWidth="1"/>
    <col min="13572" max="13572" width="20.140625" style="26" customWidth="1"/>
    <col min="13573" max="13574" width="17.85546875" style="26" bestFit="1" customWidth="1"/>
    <col min="13575" max="13575" width="16.7109375" style="26" bestFit="1" customWidth="1"/>
    <col min="13576" max="13576" width="15.42578125" style="26" bestFit="1" customWidth="1"/>
    <col min="13577" max="13577" width="9.42578125" style="26" bestFit="1" customWidth="1"/>
    <col min="13578" max="13578" width="15.42578125" style="26" bestFit="1" customWidth="1"/>
    <col min="13579" max="13579" width="9.42578125" style="26" bestFit="1" customWidth="1"/>
    <col min="13580" max="13825" width="9.140625" style="26"/>
    <col min="13826" max="13826" width="15.85546875" style="26" customWidth="1"/>
    <col min="13827" max="13827" width="50.7109375" style="26" customWidth="1"/>
    <col min="13828" max="13828" width="20.140625" style="26" customWidth="1"/>
    <col min="13829" max="13830" width="17.85546875" style="26" bestFit="1" customWidth="1"/>
    <col min="13831" max="13831" width="16.7109375" style="26" bestFit="1" customWidth="1"/>
    <col min="13832" max="13832" width="15.42578125" style="26" bestFit="1" customWidth="1"/>
    <col min="13833" max="13833" width="9.42578125" style="26" bestFit="1" customWidth="1"/>
    <col min="13834" max="13834" width="15.42578125" style="26" bestFit="1" customWidth="1"/>
    <col min="13835" max="13835" width="9.42578125" style="26" bestFit="1" customWidth="1"/>
    <col min="13836" max="14081" width="9.140625" style="26"/>
    <col min="14082" max="14082" width="15.85546875" style="26" customWidth="1"/>
    <col min="14083" max="14083" width="50.7109375" style="26" customWidth="1"/>
    <col min="14084" max="14084" width="20.140625" style="26" customWidth="1"/>
    <col min="14085" max="14086" width="17.85546875" style="26" bestFit="1" customWidth="1"/>
    <col min="14087" max="14087" width="16.7109375" style="26" bestFit="1" customWidth="1"/>
    <col min="14088" max="14088" width="15.42578125" style="26" bestFit="1" customWidth="1"/>
    <col min="14089" max="14089" width="9.42578125" style="26" bestFit="1" customWidth="1"/>
    <col min="14090" max="14090" width="15.42578125" style="26" bestFit="1" customWidth="1"/>
    <col min="14091" max="14091" width="9.42578125" style="26" bestFit="1" customWidth="1"/>
    <col min="14092" max="14337" width="9.140625" style="26"/>
    <col min="14338" max="14338" width="15.85546875" style="26" customWidth="1"/>
    <col min="14339" max="14339" width="50.7109375" style="26" customWidth="1"/>
    <col min="14340" max="14340" width="20.140625" style="26" customWidth="1"/>
    <col min="14341" max="14342" width="17.85546875" style="26" bestFit="1" customWidth="1"/>
    <col min="14343" max="14343" width="16.7109375" style="26" bestFit="1" customWidth="1"/>
    <col min="14344" max="14344" width="15.42578125" style="26" bestFit="1" customWidth="1"/>
    <col min="14345" max="14345" width="9.42578125" style="26" bestFit="1" customWidth="1"/>
    <col min="14346" max="14346" width="15.42578125" style="26" bestFit="1" customWidth="1"/>
    <col min="14347" max="14347" width="9.42578125" style="26" bestFit="1" customWidth="1"/>
    <col min="14348" max="14593" width="9.140625" style="26"/>
    <col min="14594" max="14594" width="15.85546875" style="26" customWidth="1"/>
    <col min="14595" max="14595" width="50.7109375" style="26" customWidth="1"/>
    <col min="14596" max="14596" width="20.140625" style="26" customWidth="1"/>
    <col min="14597" max="14598" width="17.85546875" style="26" bestFit="1" customWidth="1"/>
    <col min="14599" max="14599" width="16.7109375" style="26" bestFit="1" customWidth="1"/>
    <col min="14600" max="14600" width="15.42578125" style="26" bestFit="1" customWidth="1"/>
    <col min="14601" max="14601" width="9.42578125" style="26" bestFit="1" customWidth="1"/>
    <col min="14602" max="14602" width="15.42578125" style="26" bestFit="1" customWidth="1"/>
    <col min="14603" max="14603" width="9.42578125" style="26" bestFit="1" customWidth="1"/>
    <col min="14604" max="14849" width="9.140625" style="26"/>
    <col min="14850" max="14850" width="15.85546875" style="26" customWidth="1"/>
    <col min="14851" max="14851" width="50.7109375" style="26" customWidth="1"/>
    <col min="14852" max="14852" width="20.140625" style="26" customWidth="1"/>
    <col min="14853" max="14854" width="17.85546875" style="26" bestFit="1" customWidth="1"/>
    <col min="14855" max="14855" width="16.7109375" style="26" bestFit="1" customWidth="1"/>
    <col min="14856" max="14856" width="15.42578125" style="26" bestFit="1" customWidth="1"/>
    <col min="14857" max="14857" width="9.42578125" style="26" bestFit="1" customWidth="1"/>
    <col min="14858" max="14858" width="15.42578125" style="26" bestFit="1" customWidth="1"/>
    <col min="14859" max="14859" width="9.42578125" style="26" bestFit="1" customWidth="1"/>
    <col min="14860" max="15105" width="9.140625" style="26"/>
    <col min="15106" max="15106" width="15.85546875" style="26" customWidth="1"/>
    <col min="15107" max="15107" width="50.7109375" style="26" customWidth="1"/>
    <col min="15108" max="15108" width="20.140625" style="26" customWidth="1"/>
    <col min="15109" max="15110" width="17.85546875" style="26" bestFit="1" customWidth="1"/>
    <col min="15111" max="15111" width="16.7109375" style="26" bestFit="1" customWidth="1"/>
    <col min="15112" max="15112" width="15.42578125" style="26" bestFit="1" customWidth="1"/>
    <col min="15113" max="15113" width="9.42578125" style="26" bestFit="1" customWidth="1"/>
    <col min="15114" max="15114" width="15.42578125" style="26" bestFit="1" customWidth="1"/>
    <col min="15115" max="15115" width="9.42578125" style="26" bestFit="1" customWidth="1"/>
    <col min="15116" max="15361" width="9.140625" style="26"/>
    <col min="15362" max="15362" width="15.85546875" style="26" customWidth="1"/>
    <col min="15363" max="15363" width="50.7109375" style="26" customWidth="1"/>
    <col min="15364" max="15364" width="20.140625" style="26" customWidth="1"/>
    <col min="15365" max="15366" width="17.85546875" style="26" bestFit="1" customWidth="1"/>
    <col min="15367" max="15367" width="16.7109375" style="26" bestFit="1" customWidth="1"/>
    <col min="15368" max="15368" width="15.42578125" style="26" bestFit="1" customWidth="1"/>
    <col min="15369" max="15369" width="9.42578125" style="26" bestFit="1" customWidth="1"/>
    <col min="15370" max="15370" width="15.42578125" style="26" bestFit="1" customWidth="1"/>
    <col min="15371" max="15371" width="9.42578125" style="26" bestFit="1" customWidth="1"/>
    <col min="15372" max="15617" width="9.140625" style="26"/>
    <col min="15618" max="15618" width="15.85546875" style="26" customWidth="1"/>
    <col min="15619" max="15619" width="50.7109375" style="26" customWidth="1"/>
    <col min="15620" max="15620" width="20.140625" style="26" customWidth="1"/>
    <col min="15621" max="15622" width="17.85546875" style="26" bestFit="1" customWidth="1"/>
    <col min="15623" max="15623" width="16.7109375" style="26" bestFit="1" customWidth="1"/>
    <col min="15624" max="15624" width="15.42578125" style="26" bestFit="1" customWidth="1"/>
    <col min="15625" max="15625" width="9.42578125" style="26" bestFit="1" customWidth="1"/>
    <col min="15626" max="15626" width="15.42578125" style="26" bestFit="1" customWidth="1"/>
    <col min="15627" max="15627" width="9.42578125" style="26" bestFit="1" customWidth="1"/>
    <col min="15628" max="15873" width="9.140625" style="26"/>
    <col min="15874" max="15874" width="15.85546875" style="26" customWidth="1"/>
    <col min="15875" max="15875" width="50.7109375" style="26" customWidth="1"/>
    <col min="15876" max="15876" width="20.140625" style="26" customWidth="1"/>
    <col min="15877" max="15878" width="17.85546875" style="26" bestFit="1" customWidth="1"/>
    <col min="15879" max="15879" width="16.7109375" style="26" bestFit="1" customWidth="1"/>
    <col min="15880" max="15880" width="15.42578125" style="26" bestFit="1" customWidth="1"/>
    <col min="15881" max="15881" width="9.42578125" style="26" bestFit="1" customWidth="1"/>
    <col min="15882" max="15882" width="15.42578125" style="26" bestFit="1" customWidth="1"/>
    <col min="15883" max="15883" width="9.42578125" style="26" bestFit="1" customWidth="1"/>
    <col min="15884" max="16129" width="9.140625" style="26"/>
    <col min="16130" max="16130" width="15.85546875" style="26" customWidth="1"/>
    <col min="16131" max="16131" width="50.7109375" style="26" customWidth="1"/>
    <col min="16132" max="16132" width="20.140625" style="26" customWidth="1"/>
    <col min="16133" max="16134" width="17.85546875" style="26" bestFit="1" customWidth="1"/>
    <col min="16135" max="16135" width="16.7109375" style="26" bestFit="1" customWidth="1"/>
    <col min="16136" max="16136" width="15.42578125" style="26" bestFit="1" customWidth="1"/>
    <col min="16137" max="16137" width="9.42578125" style="26" bestFit="1" customWidth="1"/>
    <col min="16138" max="16138" width="15.42578125" style="26" bestFit="1" customWidth="1"/>
    <col min="16139" max="16139" width="9.42578125" style="26" bestFit="1" customWidth="1"/>
    <col min="16140" max="16384" width="9.140625" style="26"/>
  </cols>
  <sheetData>
    <row r="1" spans="2:16" ht="15.75" x14ac:dyDescent="0.2">
      <c r="B1" s="105"/>
      <c r="C1" s="105"/>
      <c r="D1" s="105"/>
      <c r="E1" s="105"/>
      <c r="F1" s="105"/>
      <c r="G1" s="105"/>
      <c r="H1" s="15"/>
      <c r="I1" s="15"/>
      <c r="J1" s="15"/>
    </row>
    <row r="2" spans="2:16" ht="15.75" customHeight="1" x14ac:dyDescent="0.2">
      <c r="B2" s="133" t="s">
        <v>169</v>
      </c>
      <c r="C2" s="133"/>
      <c r="D2" s="133"/>
      <c r="E2" s="133"/>
      <c r="F2" s="133"/>
      <c r="G2" s="133"/>
      <c r="H2" s="14"/>
      <c r="I2" s="14"/>
      <c r="J2" s="14"/>
    </row>
    <row r="3" spans="2:16" ht="15.75" x14ac:dyDescent="0.2">
      <c r="B3" s="133" t="s">
        <v>170</v>
      </c>
      <c r="C3" s="133"/>
      <c r="D3" s="133"/>
      <c r="E3" s="133"/>
      <c r="F3" s="133"/>
      <c r="G3" s="133"/>
      <c r="H3" s="14"/>
      <c r="I3" s="14"/>
      <c r="J3" s="14"/>
    </row>
    <row r="4" spans="2:16" ht="15.75" x14ac:dyDescent="0.2">
      <c r="B4" s="105"/>
      <c r="C4" s="105"/>
      <c r="D4" s="105"/>
      <c r="E4" s="105"/>
      <c r="F4" s="105"/>
      <c r="G4" s="105"/>
      <c r="H4" s="15"/>
      <c r="I4" s="15"/>
      <c r="J4" s="15"/>
    </row>
    <row r="5" spans="2:16" s="28" customFormat="1" ht="38.25" x14ac:dyDescent="0.25">
      <c r="B5" s="131" t="s">
        <v>4</v>
      </c>
      <c r="C5" s="131"/>
      <c r="D5" s="104" t="s">
        <v>193</v>
      </c>
      <c r="E5" s="104" t="s">
        <v>33</v>
      </c>
      <c r="F5" s="104" t="s">
        <v>34</v>
      </c>
      <c r="G5" s="104" t="s">
        <v>171</v>
      </c>
    </row>
    <row r="6" spans="2:16" s="32" customFormat="1" ht="11.25" x14ac:dyDescent="0.2">
      <c r="B6" s="132">
        <v>1</v>
      </c>
      <c r="C6" s="132"/>
      <c r="D6" s="30">
        <v>2</v>
      </c>
      <c r="E6" s="30">
        <v>3</v>
      </c>
      <c r="F6" s="30">
        <v>4.3333333333333304</v>
      </c>
      <c r="G6" s="30">
        <v>5.0833333333333304</v>
      </c>
      <c r="H6" s="69"/>
      <c r="I6" s="69"/>
      <c r="J6" s="69"/>
      <c r="K6" s="69"/>
    </row>
    <row r="7" spans="2:16" x14ac:dyDescent="0.2">
      <c r="B7" s="33" t="s">
        <v>172</v>
      </c>
      <c r="C7" s="56" t="s">
        <v>173</v>
      </c>
      <c r="D7" s="17">
        <v>21931382</v>
      </c>
      <c r="E7" s="17">
        <v>21931382</v>
      </c>
      <c r="F7" s="16">
        <v>10791165.5</v>
      </c>
      <c r="G7" s="16">
        <v>49.204220235642197</v>
      </c>
      <c r="H7" s="36"/>
      <c r="I7" s="36"/>
      <c r="J7" s="36"/>
      <c r="K7" s="36"/>
      <c r="L7" s="36"/>
      <c r="M7" s="36"/>
      <c r="N7" s="36"/>
      <c r="O7" s="36"/>
      <c r="P7" s="36"/>
    </row>
    <row r="8" spans="2:16" x14ac:dyDescent="0.2">
      <c r="B8" s="37" t="s">
        <v>174</v>
      </c>
      <c r="C8" s="57" t="s">
        <v>175</v>
      </c>
      <c r="D8" s="39">
        <v>21931382</v>
      </c>
      <c r="E8" s="39">
        <v>21931382</v>
      </c>
      <c r="F8" s="38">
        <v>10791165.5</v>
      </c>
      <c r="G8" s="38">
        <v>49.204220235642197</v>
      </c>
      <c r="H8" s="40"/>
      <c r="I8" s="40"/>
      <c r="J8" s="40"/>
      <c r="K8" s="40"/>
      <c r="L8" s="40"/>
      <c r="M8" s="40"/>
      <c r="N8" s="40"/>
      <c r="O8" s="40"/>
      <c r="P8" s="40"/>
    </row>
    <row r="12" spans="2:16" ht="38.25" x14ac:dyDescent="0.2">
      <c r="B12" s="131" t="s">
        <v>4</v>
      </c>
      <c r="C12" s="131"/>
      <c r="D12" s="64" t="s">
        <v>194</v>
      </c>
      <c r="E12" s="64" t="s">
        <v>33</v>
      </c>
      <c r="F12" s="64" t="s">
        <v>34</v>
      </c>
      <c r="G12" s="64" t="s">
        <v>171</v>
      </c>
    </row>
    <row r="13" spans="2:16" s="103" customFormat="1" ht="11.25" x14ac:dyDescent="0.2">
      <c r="B13" s="132">
        <v>1</v>
      </c>
      <c r="C13" s="132"/>
      <c r="D13" s="30">
        <v>2</v>
      </c>
      <c r="E13" s="30">
        <v>3</v>
      </c>
      <c r="F13" s="30">
        <v>4.3333333333333304</v>
      </c>
      <c r="G13" s="30">
        <v>5.0833333333333304</v>
      </c>
    </row>
    <row r="14" spans="2:16" x14ac:dyDescent="0.2">
      <c r="B14" s="33" t="s">
        <v>172</v>
      </c>
      <c r="C14" s="56" t="s">
        <v>173</v>
      </c>
      <c r="D14" s="17">
        <v>21931382</v>
      </c>
      <c r="E14" s="17">
        <v>21931382</v>
      </c>
      <c r="F14" s="16">
        <v>10791165.5</v>
      </c>
      <c r="G14" s="16">
        <v>49.204220235642197</v>
      </c>
    </row>
    <row r="15" spans="2:16" x14ac:dyDescent="0.2">
      <c r="B15" s="50" t="s">
        <v>176</v>
      </c>
      <c r="C15" s="51" t="s">
        <v>177</v>
      </c>
      <c r="D15" s="17">
        <v>21931382</v>
      </c>
      <c r="E15" s="17">
        <v>21931382</v>
      </c>
      <c r="F15" s="16">
        <v>10791165.5</v>
      </c>
      <c r="G15" s="16">
        <v>49.204220235642197</v>
      </c>
    </row>
    <row r="16" spans="2:16" x14ac:dyDescent="0.2">
      <c r="B16" s="94" t="s">
        <v>178</v>
      </c>
      <c r="C16" s="95" t="s">
        <v>179</v>
      </c>
      <c r="D16" s="17">
        <v>21931382</v>
      </c>
      <c r="E16" s="17">
        <v>21931382</v>
      </c>
      <c r="F16" s="16">
        <v>10791165.5</v>
      </c>
      <c r="G16" s="16">
        <v>49.204220235642197</v>
      </c>
    </row>
    <row r="17" spans="2:7" x14ac:dyDescent="0.2">
      <c r="B17" s="96" t="s">
        <v>180</v>
      </c>
      <c r="C17" s="97" t="s">
        <v>181</v>
      </c>
      <c r="D17" s="17">
        <v>19050220</v>
      </c>
      <c r="E17" s="17">
        <v>19021620</v>
      </c>
      <c r="F17" s="16">
        <v>9935137.0800000001</v>
      </c>
      <c r="G17" s="16">
        <v>52.230762048658299</v>
      </c>
    </row>
    <row r="18" spans="2:7" x14ac:dyDescent="0.2">
      <c r="B18" s="55" t="s">
        <v>174</v>
      </c>
      <c r="C18" s="54" t="s">
        <v>175</v>
      </c>
      <c r="D18" s="98">
        <v>19050220</v>
      </c>
      <c r="E18" s="98">
        <v>19021620</v>
      </c>
      <c r="F18" s="93">
        <v>9935137.0800000001</v>
      </c>
      <c r="G18" s="93">
        <v>52.230762048658299</v>
      </c>
    </row>
    <row r="19" spans="2:7" x14ac:dyDescent="0.2">
      <c r="B19" s="99" t="s">
        <v>69</v>
      </c>
      <c r="C19" s="54" t="s">
        <v>70</v>
      </c>
      <c r="D19" s="98">
        <v>4575220</v>
      </c>
      <c r="E19" s="98">
        <v>4575620</v>
      </c>
      <c r="F19" s="93">
        <v>2045569.82</v>
      </c>
      <c r="G19" s="93">
        <v>44.7058501361564</v>
      </c>
    </row>
    <row r="20" spans="2:7" x14ac:dyDescent="0.2">
      <c r="B20" s="100" t="s">
        <v>81</v>
      </c>
      <c r="C20" s="54" t="s">
        <v>82</v>
      </c>
      <c r="D20" s="42"/>
      <c r="E20" s="42"/>
      <c r="F20" s="38">
        <v>2060.1</v>
      </c>
      <c r="G20" s="42"/>
    </row>
    <row r="21" spans="2:7" x14ac:dyDescent="0.2">
      <c r="B21" s="100" t="s">
        <v>83</v>
      </c>
      <c r="C21" s="54" t="s">
        <v>84</v>
      </c>
      <c r="D21" s="42"/>
      <c r="E21" s="42"/>
      <c r="F21" s="38">
        <v>96.34</v>
      </c>
      <c r="G21" s="42"/>
    </row>
    <row r="22" spans="2:7" x14ac:dyDescent="0.2">
      <c r="B22" s="100" t="s">
        <v>85</v>
      </c>
      <c r="C22" s="54" t="s">
        <v>86</v>
      </c>
      <c r="D22" s="42"/>
      <c r="E22" s="42"/>
      <c r="F22" s="38">
        <v>126.24</v>
      </c>
      <c r="G22" s="42"/>
    </row>
    <row r="23" spans="2:7" x14ac:dyDescent="0.2">
      <c r="B23" s="100" t="s">
        <v>91</v>
      </c>
      <c r="C23" s="54" t="s">
        <v>92</v>
      </c>
      <c r="D23" s="42"/>
      <c r="E23" s="42"/>
      <c r="F23" s="38">
        <v>6361.1</v>
      </c>
      <c r="G23" s="42"/>
    </row>
    <row r="24" spans="2:7" x14ac:dyDescent="0.2">
      <c r="B24" s="100" t="s">
        <v>93</v>
      </c>
      <c r="C24" s="54" t="s">
        <v>94</v>
      </c>
      <c r="D24" s="42"/>
      <c r="E24" s="42"/>
      <c r="F24" s="38">
        <v>938.13</v>
      </c>
      <c r="G24" s="42"/>
    </row>
    <row r="25" spans="2:7" x14ac:dyDescent="0.2">
      <c r="B25" s="100" t="s">
        <v>99</v>
      </c>
      <c r="C25" s="54" t="s">
        <v>100</v>
      </c>
      <c r="D25" s="42"/>
      <c r="E25" s="42"/>
      <c r="F25" s="38">
        <v>49320.29</v>
      </c>
      <c r="G25" s="42"/>
    </row>
    <row r="26" spans="2:7" x14ac:dyDescent="0.2">
      <c r="B26" s="100" t="s">
        <v>103</v>
      </c>
      <c r="C26" s="54" t="s">
        <v>104</v>
      </c>
      <c r="D26" s="42"/>
      <c r="E26" s="42"/>
      <c r="F26" s="38">
        <v>218534.93</v>
      </c>
      <c r="G26" s="42"/>
    </row>
    <row r="27" spans="2:7" x14ac:dyDescent="0.2">
      <c r="B27" s="100" t="s">
        <v>105</v>
      </c>
      <c r="C27" s="54" t="s">
        <v>106</v>
      </c>
      <c r="D27" s="42"/>
      <c r="E27" s="42"/>
      <c r="F27" s="38">
        <v>1376601.5</v>
      </c>
      <c r="G27" s="42"/>
    </row>
    <row r="28" spans="2:7" x14ac:dyDescent="0.2">
      <c r="B28" s="100" t="s">
        <v>107</v>
      </c>
      <c r="C28" s="54" t="s">
        <v>108</v>
      </c>
      <c r="D28" s="42"/>
      <c r="E28" s="42"/>
      <c r="F28" s="38">
        <v>269365.39</v>
      </c>
      <c r="G28" s="42"/>
    </row>
    <row r="29" spans="2:7" x14ac:dyDescent="0.2">
      <c r="B29" s="100" t="s">
        <v>111</v>
      </c>
      <c r="C29" s="54" t="s">
        <v>110</v>
      </c>
      <c r="D29" s="42"/>
      <c r="E29" s="42"/>
      <c r="F29" s="38">
        <v>62550.93</v>
      </c>
      <c r="G29" s="42"/>
    </row>
    <row r="30" spans="2:7" ht="25.5" x14ac:dyDescent="0.2">
      <c r="B30" s="100" t="s">
        <v>114</v>
      </c>
      <c r="C30" s="54" t="s">
        <v>115</v>
      </c>
      <c r="D30" s="42"/>
      <c r="E30" s="42"/>
      <c r="F30" s="38">
        <v>57654.98</v>
      </c>
      <c r="G30" s="42"/>
    </row>
    <row r="31" spans="2:7" x14ac:dyDescent="0.2">
      <c r="B31" s="100" t="s">
        <v>118</v>
      </c>
      <c r="C31" s="54" t="s">
        <v>119</v>
      </c>
      <c r="D31" s="42"/>
      <c r="E31" s="42"/>
      <c r="F31" s="38">
        <v>1959.89</v>
      </c>
      <c r="G31" s="42"/>
    </row>
    <row r="32" spans="2:7" x14ac:dyDescent="0.2">
      <c r="B32" s="99" t="s">
        <v>129</v>
      </c>
      <c r="C32" s="54" t="s">
        <v>130</v>
      </c>
      <c r="D32" s="98">
        <v>13895000</v>
      </c>
      <c r="E32" s="98">
        <v>13895000</v>
      </c>
      <c r="F32" s="93">
        <v>7668499.5099999998</v>
      </c>
      <c r="G32" s="93">
        <v>55.188913350125901</v>
      </c>
    </row>
    <row r="33" spans="2:7" ht="25.5" x14ac:dyDescent="0.2">
      <c r="B33" s="100" t="s">
        <v>133</v>
      </c>
      <c r="C33" s="54" t="s">
        <v>134</v>
      </c>
      <c r="D33" s="42"/>
      <c r="E33" s="42"/>
      <c r="F33" s="38">
        <v>7668499.5099999998</v>
      </c>
      <c r="G33" s="42"/>
    </row>
    <row r="34" spans="2:7" ht="25.5" x14ac:dyDescent="0.2">
      <c r="B34" s="99" t="s">
        <v>135</v>
      </c>
      <c r="C34" s="54" t="s">
        <v>136</v>
      </c>
      <c r="D34" s="98">
        <v>580000</v>
      </c>
      <c r="E34" s="98">
        <v>551000</v>
      </c>
      <c r="F34" s="93">
        <v>221067.75</v>
      </c>
      <c r="G34" s="93">
        <v>40.121188747731402</v>
      </c>
    </row>
    <row r="35" spans="2:7" x14ac:dyDescent="0.2">
      <c r="B35" s="100" t="s">
        <v>139</v>
      </c>
      <c r="C35" s="54" t="s">
        <v>140</v>
      </c>
      <c r="D35" s="42"/>
      <c r="E35" s="42"/>
      <c r="F35" s="38">
        <v>221067.75</v>
      </c>
      <c r="G35" s="42"/>
    </row>
    <row r="36" spans="2:7" x14ac:dyDescent="0.2">
      <c r="B36" s="96" t="s">
        <v>182</v>
      </c>
      <c r="C36" s="97" t="s">
        <v>183</v>
      </c>
      <c r="D36" s="17">
        <v>2778662</v>
      </c>
      <c r="E36" s="17">
        <v>2804262</v>
      </c>
      <c r="F36" s="16">
        <v>855224.92</v>
      </c>
      <c r="G36" s="16">
        <v>30.497325856143298</v>
      </c>
    </row>
    <row r="37" spans="2:7" x14ac:dyDescent="0.2">
      <c r="B37" s="55" t="s">
        <v>174</v>
      </c>
      <c r="C37" s="54" t="s">
        <v>175</v>
      </c>
      <c r="D37" s="98">
        <v>2778662</v>
      </c>
      <c r="E37" s="98">
        <v>2804262</v>
      </c>
      <c r="F37" s="93">
        <v>855224.92</v>
      </c>
      <c r="G37" s="93">
        <v>30.497325856143298</v>
      </c>
    </row>
    <row r="38" spans="2:7" x14ac:dyDescent="0.2">
      <c r="B38" s="99" t="s">
        <v>54</v>
      </c>
      <c r="C38" s="54" t="s">
        <v>55</v>
      </c>
      <c r="D38" s="98">
        <v>1980800</v>
      </c>
      <c r="E38" s="98">
        <v>1980800</v>
      </c>
      <c r="F38" s="93">
        <v>655127.86</v>
      </c>
      <c r="G38" s="93">
        <v>33.073902463651102</v>
      </c>
    </row>
    <row r="39" spans="2:7" x14ac:dyDescent="0.2">
      <c r="B39" s="100" t="s">
        <v>58</v>
      </c>
      <c r="C39" s="54" t="s">
        <v>59</v>
      </c>
      <c r="D39" s="42"/>
      <c r="E39" s="42"/>
      <c r="F39" s="38">
        <v>520421.2</v>
      </c>
      <c r="G39" s="42"/>
    </row>
    <row r="40" spans="2:7" x14ac:dyDescent="0.2">
      <c r="B40" s="100" t="s">
        <v>60</v>
      </c>
      <c r="C40" s="54" t="s">
        <v>61</v>
      </c>
      <c r="D40" s="42"/>
      <c r="E40" s="42"/>
      <c r="F40" s="38">
        <v>33970.42</v>
      </c>
      <c r="G40" s="42"/>
    </row>
    <row r="41" spans="2:7" x14ac:dyDescent="0.2">
      <c r="B41" s="100" t="s">
        <v>64</v>
      </c>
      <c r="C41" s="54" t="s">
        <v>63</v>
      </c>
      <c r="D41" s="42"/>
      <c r="E41" s="42"/>
      <c r="F41" s="38">
        <v>9261.49</v>
      </c>
      <c r="G41" s="42"/>
    </row>
    <row r="42" spans="2:7" x14ac:dyDescent="0.2">
      <c r="B42" s="100" t="s">
        <v>67</v>
      </c>
      <c r="C42" s="54" t="s">
        <v>68</v>
      </c>
      <c r="D42" s="42"/>
      <c r="E42" s="42"/>
      <c r="F42" s="38">
        <v>91474.75</v>
      </c>
      <c r="G42" s="42"/>
    </row>
    <row r="43" spans="2:7" x14ac:dyDescent="0.2">
      <c r="B43" s="99" t="s">
        <v>69</v>
      </c>
      <c r="C43" s="54" t="s">
        <v>70</v>
      </c>
      <c r="D43" s="98">
        <v>754367</v>
      </c>
      <c r="E43" s="98">
        <v>760967</v>
      </c>
      <c r="F43" s="93">
        <v>168203.7</v>
      </c>
      <c r="G43" s="93">
        <v>22.103941432414299</v>
      </c>
    </row>
    <row r="44" spans="2:7" x14ac:dyDescent="0.2">
      <c r="B44" s="100" t="s">
        <v>73</v>
      </c>
      <c r="C44" s="54" t="s">
        <v>74</v>
      </c>
      <c r="D44" s="42"/>
      <c r="E44" s="42"/>
      <c r="F44" s="38">
        <v>13335.17</v>
      </c>
      <c r="G44" s="42"/>
    </row>
    <row r="45" spans="2:7" x14ac:dyDescent="0.2">
      <c r="B45" s="100" t="s">
        <v>75</v>
      </c>
      <c r="C45" s="54" t="s">
        <v>76</v>
      </c>
      <c r="D45" s="42"/>
      <c r="E45" s="42"/>
      <c r="F45" s="38">
        <v>5771.37</v>
      </c>
      <c r="G45" s="42"/>
    </row>
    <row r="46" spans="2:7" x14ac:dyDescent="0.2">
      <c r="B46" s="100" t="s">
        <v>77</v>
      </c>
      <c r="C46" s="54" t="s">
        <v>78</v>
      </c>
      <c r="D46" s="42"/>
      <c r="E46" s="42"/>
      <c r="F46" s="38">
        <v>436</v>
      </c>
      <c r="G46" s="42"/>
    </row>
    <row r="47" spans="2:7" x14ac:dyDescent="0.2">
      <c r="B47" s="100" t="s">
        <v>81</v>
      </c>
      <c r="C47" s="54" t="s">
        <v>82</v>
      </c>
      <c r="D47" s="42"/>
      <c r="E47" s="42"/>
      <c r="F47" s="38">
        <v>2784.25</v>
      </c>
      <c r="G47" s="42"/>
    </row>
    <row r="48" spans="2:7" x14ac:dyDescent="0.2">
      <c r="B48" s="100" t="s">
        <v>83</v>
      </c>
      <c r="C48" s="54" t="s">
        <v>84</v>
      </c>
      <c r="D48" s="42"/>
      <c r="E48" s="42"/>
      <c r="F48" s="38">
        <v>9591.44</v>
      </c>
      <c r="G48" s="42"/>
    </row>
    <row r="49" spans="2:7" x14ac:dyDescent="0.2">
      <c r="B49" s="100" t="s">
        <v>85</v>
      </c>
      <c r="C49" s="54" t="s">
        <v>86</v>
      </c>
      <c r="D49" s="42"/>
      <c r="E49" s="42"/>
      <c r="F49" s="38">
        <v>129.4</v>
      </c>
      <c r="G49" s="42"/>
    </row>
    <row r="50" spans="2:7" x14ac:dyDescent="0.2">
      <c r="B50" s="100" t="s">
        <v>87</v>
      </c>
      <c r="C50" s="54" t="s">
        <v>88</v>
      </c>
      <c r="D50" s="42"/>
      <c r="E50" s="42"/>
      <c r="F50" s="38">
        <v>15</v>
      </c>
      <c r="G50" s="42"/>
    </row>
    <row r="51" spans="2:7" x14ac:dyDescent="0.2">
      <c r="B51" s="100" t="s">
        <v>91</v>
      </c>
      <c r="C51" s="54" t="s">
        <v>92</v>
      </c>
      <c r="D51" s="42"/>
      <c r="E51" s="42"/>
      <c r="F51" s="38">
        <v>7689.69</v>
      </c>
      <c r="G51" s="42"/>
    </row>
    <row r="52" spans="2:7" x14ac:dyDescent="0.2">
      <c r="B52" s="100" t="s">
        <v>93</v>
      </c>
      <c r="C52" s="54" t="s">
        <v>94</v>
      </c>
      <c r="D52" s="42"/>
      <c r="E52" s="42"/>
      <c r="F52" s="38">
        <v>9370.06</v>
      </c>
      <c r="G52" s="42"/>
    </row>
    <row r="53" spans="2:7" x14ac:dyDescent="0.2">
      <c r="B53" s="100" t="s">
        <v>95</v>
      </c>
      <c r="C53" s="54" t="s">
        <v>96</v>
      </c>
      <c r="D53" s="42"/>
      <c r="E53" s="42"/>
      <c r="F53" s="38">
        <v>1596.27</v>
      </c>
      <c r="G53" s="42"/>
    </row>
    <row r="54" spans="2:7" x14ac:dyDescent="0.2">
      <c r="B54" s="100" t="s">
        <v>97</v>
      </c>
      <c r="C54" s="54" t="s">
        <v>98</v>
      </c>
      <c r="D54" s="42"/>
      <c r="E54" s="42"/>
      <c r="F54" s="38">
        <v>2955.93</v>
      </c>
      <c r="G54" s="42"/>
    </row>
    <row r="55" spans="2:7" x14ac:dyDescent="0.2">
      <c r="B55" s="100" t="s">
        <v>99</v>
      </c>
      <c r="C55" s="54" t="s">
        <v>100</v>
      </c>
      <c r="D55" s="42"/>
      <c r="E55" s="42"/>
      <c r="F55" s="38">
        <v>15332.99</v>
      </c>
      <c r="G55" s="42"/>
    </row>
    <row r="56" spans="2:7" x14ac:dyDescent="0.2">
      <c r="B56" s="100" t="s">
        <v>103</v>
      </c>
      <c r="C56" s="54" t="s">
        <v>104</v>
      </c>
      <c r="D56" s="42"/>
      <c r="E56" s="42"/>
      <c r="F56" s="38">
        <v>1227.74</v>
      </c>
      <c r="G56" s="42"/>
    </row>
    <row r="57" spans="2:7" x14ac:dyDescent="0.2">
      <c r="B57" s="100" t="s">
        <v>105</v>
      </c>
      <c r="C57" s="54" t="s">
        <v>106</v>
      </c>
      <c r="D57" s="42"/>
      <c r="E57" s="42"/>
      <c r="F57" s="38">
        <v>49649.9</v>
      </c>
      <c r="G57" s="42"/>
    </row>
    <row r="58" spans="2:7" x14ac:dyDescent="0.2">
      <c r="B58" s="100" t="s">
        <v>107</v>
      </c>
      <c r="C58" s="54" t="s">
        <v>108</v>
      </c>
      <c r="D58" s="42"/>
      <c r="E58" s="42"/>
      <c r="F58" s="38">
        <v>11385.37</v>
      </c>
      <c r="G58" s="42"/>
    </row>
    <row r="59" spans="2:7" ht="25.5" x14ac:dyDescent="0.2">
      <c r="B59" s="100" t="s">
        <v>114</v>
      </c>
      <c r="C59" s="54" t="s">
        <v>115</v>
      </c>
      <c r="D59" s="42"/>
      <c r="E59" s="42"/>
      <c r="F59" s="38">
        <v>32533.85</v>
      </c>
      <c r="G59" s="42"/>
    </row>
    <row r="60" spans="2:7" x14ac:dyDescent="0.2">
      <c r="B60" s="100" t="s">
        <v>116</v>
      </c>
      <c r="C60" s="54" t="s">
        <v>117</v>
      </c>
      <c r="D60" s="42"/>
      <c r="E60" s="42"/>
      <c r="F60" s="38">
        <v>1560.22</v>
      </c>
      <c r="G60" s="42"/>
    </row>
    <row r="61" spans="2:7" x14ac:dyDescent="0.2">
      <c r="B61" s="100" t="s">
        <v>118</v>
      </c>
      <c r="C61" s="54" t="s">
        <v>119</v>
      </c>
      <c r="D61" s="42"/>
      <c r="E61" s="42"/>
      <c r="F61" s="38">
        <v>1501.05</v>
      </c>
      <c r="G61" s="42"/>
    </row>
    <row r="62" spans="2:7" x14ac:dyDescent="0.2">
      <c r="B62" s="100" t="s">
        <v>120</v>
      </c>
      <c r="C62" s="54" t="s">
        <v>121</v>
      </c>
      <c r="D62" s="42"/>
      <c r="E62" s="42"/>
      <c r="F62" s="38">
        <v>1138</v>
      </c>
      <c r="G62" s="42"/>
    </row>
    <row r="63" spans="2:7" x14ac:dyDescent="0.2">
      <c r="B63" s="100" t="s">
        <v>122</v>
      </c>
      <c r="C63" s="54" t="s">
        <v>113</v>
      </c>
      <c r="D63" s="42"/>
      <c r="E63" s="42"/>
      <c r="F63" s="38">
        <v>200</v>
      </c>
      <c r="G63" s="42"/>
    </row>
    <row r="64" spans="2:7" x14ac:dyDescent="0.2">
      <c r="B64" s="99" t="s">
        <v>123</v>
      </c>
      <c r="C64" s="54" t="s">
        <v>124</v>
      </c>
      <c r="D64" s="98">
        <v>245</v>
      </c>
      <c r="E64" s="98">
        <v>245</v>
      </c>
      <c r="F64" s="93">
        <v>0.19</v>
      </c>
      <c r="G64" s="93">
        <v>7.7551020408160004E-2</v>
      </c>
    </row>
    <row r="65" spans="2:7" x14ac:dyDescent="0.2">
      <c r="B65" s="100" t="s">
        <v>127</v>
      </c>
      <c r="C65" s="54" t="s">
        <v>128</v>
      </c>
      <c r="D65" s="42"/>
      <c r="E65" s="42"/>
      <c r="F65" s="38">
        <v>0.19</v>
      </c>
      <c r="G65" s="42"/>
    </row>
    <row r="66" spans="2:7" x14ac:dyDescent="0.2">
      <c r="B66" s="99" t="s">
        <v>143</v>
      </c>
      <c r="C66" s="54" t="s">
        <v>144</v>
      </c>
      <c r="D66" s="98">
        <v>43250</v>
      </c>
      <c r="E66" s="98">
        <v>62250</v>
      </c>
      <c r="F66" s="93">
        <v>31893.17</v>
      </c>
      <c r="G66" s="93">
        <v>51.2340080321285</v>
      </c>
    </row>
    <row r="67" spans="2:7" x14ac:dyDescent="0.2">
      <c r="B67" s="100" t="s">
        <v>147</v>
      </c>
      <c r="C67" s="54" t="s">
        <v>148</v>
      </c>
      <c r="D67" s="42"/>
      <c r="E67" s="42"/>
      <c r="F67" s="38">
        <v>437.5</v>
      </c>
      <c r="G67" s="42"/>
    </row>
    <row r="68" spans="2:7" x14ac:dyDescent="0.2">
      <c r="B68" s="100" t="s">
        <v>149</v>
      </c>
      <c r="C68" s="54" t="s">
        <v>150</v>
      </c>
      <c r="D68" s="42"/>
      <c r="E68" s="42"/>
      <c r="F68" s="38">
        <v>1900.3</v>
      </c>
      <c r="G68" s="42"/>
    </row>
    <row r="69" spans="2:7" x14ac:dyDescent="0.2">
      <c r="B69" s="100" t="s">
        <v>153</v>
      </c>
      <c r="C69" s="54" t="s">
        <v>154</v>
      </c>
      <c r="D69" s="42"/>
      <c r="E69" s="42"/>
      <c r="F69" s="38">
        <v>29555.37</v>
      </c>
      <c r="G69" s="42"/>
    </row>
    <row r="70" spans="2:7" x14ac:dyDescent="0.2">
      <c r="B70" s="96" t="s">
        <v>184</v>
      </c>
      <c r="C70" s="97" t="s">
        <v>185</v>
      </c>
      <c r="D70" s="17">
        <v>17100</v>
      </c>
      <c r="E70" s="17">
        <v>17100</v>
      </c>
      <c r="F70" s="101">
        <v>0</v>
      </c>
      <c r="G70" s="101"/>
    </row>
    <row r="71" spans="2:7" x14ac:dyDescent="0.2">
      <c r="B71" s="55" t="s">
        <v>174</v>
      </c>
      <c r="C71" s="54" t="s">
        <v>175</v>
      </c>
      <c r="D71" s="98">
        <v>17100</v>
      </c>
      <c r="E71" s="98">
        <v>17100</v>
      </c>
      <c r="F71" s="102">
        <v>0</v>
      </c>
      <c r="G71" s="102"/>
    </row>
    <row r="72" spans="2:7" x14ac:dyDescent="0.2">
      <c r="B72" s="99" t="s">
        <v>69</v>
      </c>
      <c r="C72" s="54" t="s">
        <v>70</v>
      </c>
      <c r="D72" s="98">
        <v>17100</v>
      </c>
      <c r="E72" s="98">
        <v>17100</v>
      </c>
      <c r="F72" s="102">
        <v>0</v>
      </c>
      <c r="G72" s="102"/>
    </row>
    <row r="73" spans="2:7" x14ac:dyDescent="0.2">
      <c r="B73" s="99">
        <v>3238</v>
      </c>
      <c r="C73" s="54"/>
      <c r="D73" s="98">
        <v>17100</v>
      </c>
      <c r="E73" s="98">
        <v>17100</v>
      </c>
      <c r="F73" s="102">
        <v>0</v>
      </c>
      <c r="G73" s="102"/>
    </row>
    <row r="74" spans="2:7" ht="25.5" x14ac:dyDescent="0.2">
      <c r="B74" s="96" t="s">
        <v>186</v>
      </c>
      <c r="C74" s="97" t="s">
        <v>187</v>
      </c>
      <c r="D74" s="17">
        <v>85400</v>
      </c>
      <c r="E74" s="17">
        <v>88400</v>
      </c>
      <c r="F74" s="16">
        <v>803.5</v>
      </c>
      <c r="G74" s="16">
        <v>0.90893665158370995</v>
      </c>
    </row>
    <row r="75" spans="2:7" x14ac:dyDescent="0.2">
      <c r="B75" s="55" t="s">
        <v>174</v>
      </c>
      <c r="C75" s="54" t="s">
        <v>175</v>
      </c>
      <c r="D75" s="98">
        <v>85400</v>
      </c>
      <c r="E75" s="98">
        <v>88400</v>
      </c>
      <c r="F75" s="93">
        <v>803.5</v>
      </c>
      <c r="G75" s="93">
        <v>0.90893665158370995</v>
      </c>
    </row>
    <row r="76" spans="2:7" x14ac:dyDescent="0.2">
      <c r="B76" s="99" t="s">
        <v>143</v>
      </c>
      <c r="C76" s="54" t="s">
        <v>144</v>
      </c>
      <c r="D76" s="98">
        <v>85400</v>
      </c>
      <c r="E76" s="98">
        <v>88400</v>
      </c>
      <c r="F76" s="93">
        <v>803.5</v>
      </c>
      <c r="G76" s="93">
        <v>0.90893665158370995</v>
      </c>
    </row>
    <row r="77" spans="2:7" x14ac:dyDescent="0.2">
      <c r="B77" s="100" t="s">
        <v>147</v>
      </c>
      <c r="C77" s="54" t="s">
        <v>148</v>
      </c>
      <c r="D77" s="42"/>
      <c r="E77" s="42"/>
      <c r="F77" s="38">
        <v>803.5</v>
      </c>
      <c r="G77" s="42"/>
    </row>
  </sheetData>
  <mergeCells count="6">
    <mergeCell ref="B12:C12"/>
    <mergeCell ref="B13:C13"/>
    <mergeCell ref="B2:G2"/>
    <mergeCell ref="B3:G3"/>
    <mergeCell ref="B5:C5"/>
    <mergeCell ref="B6:C6"/>
  </mergeCells>
  <pageMargins left="0.70866141732283472" right="0.70866141732283472" top="0.47244094488188981" bottom="0.74803149606299213" header="0.31496062992125984" footer="0.31496062992125984"/>
  <pageSetup paperSize="9" scale="80" fitToHeight="0" orientation="landscape" verticalDpi="0" r:id="rId1"/>
  <rowBreaks count="1" manualBreakCount="1">
    <brk id="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Sažetak</vt:lpstr>
      <vt:lpstr>2 Prihodi i rashodi-EKON. KL</vt:lpstr>
      <vt:lpstr>3 Prihodi i rashodi po IZVORIMA</vt:lpstr>
      <vt:lpstr>4.Rashodi prema FUNK. KL</vt:lpstr>
      <vt:lpstr>5.Račun financiranja-EKON. KL</vt:lpstr>
      <vt:lpstr>6.Račun financiranja poIZVORIMA</vt:lpstr>
      <vt:lpstr>7.POSEBAN DIO</vt:lpstr>
      <vt:lpstr>'7.POSEBAN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Prskalo</dc:creator>
  <cp:lastModifiedBy>Vlatka Prskalo</cp:lastModifiedBy>
  <cp:lastPrinted>2025-07-25T11:16:31Z</cp:lastPrinted>
  <dcterms:created xsi:type="dcterms:W3CDTF">2025-07-25T07:33:00Z</dcterms:created>
  <dcterms:modified xsi:type="dcterms:W3CDTF">2025-11-12T09:42:49Z</dcterms:modified>
</cp:coreProperties>
</file>